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108" windowWidth="11592" windowHeight="8196" tabRatio="830" activeTab="0"/>
  </bookViews>
  <sheets>
    <sheet name="ACCUEIL" sheetId="1" r:id="rId1"/>
    <sheet name="INFORMATIONS" sheetId="2" r:id="rId2"/>
    <sheet name="SAISIES" sheetId="3" r:id="rId3"/>
    <sheet name="TRAITEMENT" sheetId="4" r:id="rId4"/>
    <sheet name="GROUPES DE BESOIN" sheetId="5" r:id="rId5"/>
    <sheet name="ITEMS ET EXERCICES" sheetId="6" r:id="rId6"/>
    <sheet name="FICHES INDIVIDUELLES" sheetId="7" r:id="rId7"/>
  </sheets>
  <definedNames>
    <definedName name="_xlnm.Print_Area" localSheetId="6">'FICHES INDIVIDUELLES'!$A$2:$N$28</definedName>
  </definedNames>
  <calcPr fullCalcOnLoad="1"/>
</workbook>
</file>

<file path=xl/sharedStrings.xml><?xml version="1.0" encoding="utf-8"?>
<sst xmlns="http://schemas.openxmlformats.org/spreadsheetml/2006/main" count="499" uniqueCount="173">
  <si>
    <t>%</t>
  </si>
  <si>
    <t>Item 01</t>
  </si>
  <si>
    <t>Item 03</t>
  </si>
  <si>
    <t>TOTAL PRESENTS</t>
  </si>
  <si>
    <t>TOTAL REUSSITES</t>
  </si>
  <si>
    <t>% REUSSITE ITEM</t>
  </si>
  <si>
    <t>Item 05</t>
  </si>
  <si>
    <t>Item 06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</si>
  <si>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</si>
  <si>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</si>
  <si>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</si>
  <si>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</si>
  <si>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</si>
  <si>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</si>
  <si>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</si>
  <si>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</si>
  <si>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</si>
  <si>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</si>
  <si>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</si>
  <si>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</si>
  <si>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</si>
  <si>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</si>
  <si>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</si>
  <si>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</si>
  <si>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</si>
  <si>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</si>
  <si>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</si>
  <si>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</si>
  <si>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39</t>
  </si>
  <si>
    <t>Item 40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</si>
  <si>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</si>
  <si>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</si>
  <si>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</si>
  <si>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</si>
  <si>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</si>
  <si>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</si>
  <si>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</si>
  <si>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</si>
  <si>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Item 02</t>
  </si>
  <si>
    <t>TOTAL ITEMS</t>
  </si>
  <si>
    <t>% REUSSITE CLASSE</t>
  </si>
  <si>
    <t>% REUSSITE EX.</t>
  </si>
  <si>
    <t>Item 49</t>
  </si>
  <si>
    <t>Item 50</t>
  </si>
  <si>
    <t>BILAN</t>
  </si>
  <si>
    <t>GENERAL</t>
  </si>
  <si>
    <t>Codes 1</t>
  </si>
  <si>
    <t>Codes 9</t>
  </si>
  <si>
    <t>Codes 0</t>
  </si>
  <si>
    <t>TOTAL CODES 1, 9, 0</t>
  </si>
  <si>
    <t>BILANS</t>
  </si>
  <si>
    <t>SAISIES</t>
  </si>
  <si>
    <t>TRAITEMENT</t>
  </si>
  <si>
    <t>Vous obtiendrez les résultats individuels, exercice par exercice. En fin de ligne, vous obtiendrez les bilans individuels.</t>
  </si>
  <si>
    <t>En bas de tableau, vous obtiendrez les résultats de la classe pour chaque item et pour chaque exercice.</t>
  </si>
  <si>
    <t>(à effectuer en premier lieu)</t>
  </si>
  <si>
    <t>Vos saisies ont été automatiquement recopiées dans le tableau "TRAITEMENT".</t>
  </si>
  <si>
    <t>N'oubliez pas d'enregistrer vos saisies.</t>
  </si>
  <si>
    <t>En cas d'absence, tapez a ou A (ne laissez pas la cellule vide).</t>
  </si>
  <si>
    <t>Ensuite, vous taperez les codes 1, 9 et 0 dans les cellules, item par item.</t>
  </si>
  <si>
    <t>En cliquant sur l'onglet "SAISIES", en bas de cet écran, vous aurez accès au tableau de saisies.</t>
  </si>
  <si>
    <t>En cliquant sur l'onglet "TRAITEMENT", en bas de l'écran, vous aurez accès au tableau de traitement des résultats.</t>
  </si>
  <si>
    <t>GROUPES DE BESOIN</t>
  </si>
  <si>
    <t>A</t>
  </si>
  <si>
    <t>ECA</t>
  </si>
  <si>
    <t>NA</t>
  </si>
  <si>
    <t>En cliquant sur l'onglet "GROUPES DE BESOIN", en bas de l'écran, vous aurez accès à un nouveau tableau.</t>
  </si>
  <si>
    <t>Les pourcentages de réussite ont été automatiquement recopiés dans le tableau "GROUPES DE BESOIN". Des groupes sont proposés en fonction de ces pourcentages de</t>
  </si>
  <si>
    <t>réussite: Non Acquis si le pourcentage de réussite est inférieur à 50; En Cours d'Acquisition si le pourcentage de réussite est compris entre 50 et 75; Acquis si le pourcentage</t>
  </si>
  <si>
    <t>de réussite est égal ou supérieur à 75.</t>
  </si>
  <si>
    <t>ITEMS</t>
  </si>
  <si>
    <t>EXERCICES</t>
  </si>
  <si>
    <t>ITEMS ET EXERCICES</t>
  </si>
  <si>
    <t>En cliquant sur l'onglet "ITEMS ET EXERCICES", en bas de l'écran, vous aurez accès à un dernier tableau qui récapitule les résultats de tous les items et de tous les exercices.</t>
  </si>
  <si>
    <t>Items</t>
  </si>
  <si>
    <t>Item 73</t>
  </si>
  <si>
    <t>Item 74</t>
  </si>
  <si>
    <t>Item 75</t>
  </si>
  <si>
    <t>Item 76</t>
  </si>
  <si>
    <t>Item 77</t>
  </si>
  <si>
    <t>Item 78</t>
  </si>
  <si>
    <t>Item 79</t>
  </si>
  <si>
    <t>Item 80</t>
  </si>
  <si>
    <t>RUBRIQUE 1</t>
  </si>
  <si>
    <t>Ex 1a</t>
  </si>
  <si>
    <t>Ex 1b</t>
  </si>
  <si>
    <t>RUBRIQUE 2</t>
  </si>
  <si>
    <t>Ex 2a</t>
  </si>
  <si>
    <t>Ex 2b</t>
  </si>
  <si>
    <t>Ex 2c</t>
  </si>
  <si>
    <t>Ex 2d</t>
  </si>
  <si>
    <t>RUBRIQUE 3</t>
  </si>
  <si>
    <t>Ex 3a</t>
  </si>
  <si>
    <t>Ex 3b</t>
  </si>
  <si>
    <t>RUBRIQUE 5</t>
  </si>
  <si>
    <t>Ex 5a</t>
  </si>
  <si>
    <t>Ex 5b</t>
  </si>
  <si>
    <t>Ex 5c</t>
  </si>
  <si>
    <t>Item 81</t>
  </si>
  <si>
    <t>Item 82</t>
  </si>
  <si>
    <t>Item 83</t>
  </si>
  <si>
    <t>Item 84</t>
  </si>
  <si>
    <t>Item 85</t>
  </si>
  <si>
    <t>Item 86</t>
  </si>
  <si>
    <t>Exercice 1a</t>
  </si>
  <si>
    <t>Exercice 1b</t>
  </si>
  <si>
    <t>Exercice 2a</t>
  </si>
  <si>
    <t>Exercice 2b</t>
  </si>
  <si>
    <t>Exercice 2c</t>
  </si>
  <si>
    <t>Exercice 2d</t>
  </si>
  <si>
    <t>Exercice 3a</t>
  </si>
  <si>
    <t>Exercice 3b</t>
  </si>
  <si>
    <t>Exercice 5a</t>
  </si>
  <si>
    <t>Exercice 5b</t>
  </si>
  <si>
    <t>Exercice 5c</t>
  </si>
  <si>
    <t>16 items</t>
  </si>
  <si>
    <t>14 items</t>
  </si>
  <si>
    <t>COMPOSANTES SONORES ET VISUELLES</t>
  </si>
  <si>
    <t>ASPECT SEMANTIQUE</t>
  </si>
  <si>
    <t>VOCABULAIRE TECHNIQUE</t>
  </si>
  <si>
    <t>ASPECT CULTUREL</t>
  </si>
  <si>
    <t>NOMS</t>
  </si>
  <si>
    <t>DES</t>
  </si>
  <si>
    <t>ELEVES</t>
  </si>
  <si>
    <t>Vocabulaire technique</t>
  </si>
  <si>
    <t>Aspect culturel</t>
  </si>
  <si>
    <t>Bilan général</t>
  </si>
  <si>
    <t>Aspect sémantique</t>
  </si>
  <si>
    <t>Composantes sonores et visuelles</t>
  </si>
  <si>
    <t>FICHES INDIVIDUELLES</t>
  </si>
  <si>
    <t>En cliquant sur l'onglet "FICHES INDIVIDUELLES", en bas de l'écran, vous pourrez obtenir les fiches individuelles de vos élèves.</t>
  </si>
  <si>
    <t>Choisissez un élève et ses résultats s'inscriront. Un graphique sera aussi proposé.</t>
  </si>
  <si>
    <t>- résultats individuels pour chacun des élèves;</t>
  </si>
  <si>
    <t>- résultats de la classe pour chaque item et chaque exercice;</t>
  </si>
  <si>
    <t>- groupes de besoin;</t>
  </si>
  <si>
    <t>- récapitulation des résultats de tous les items et de tous les exercices.</t>
  </si>
  <si>
    <t>- fiches individuelles.</t>
  </si>
  <si>
    <t>Pour les élèves et les parents:</t>
  </si>
  <si>
    <t>Au niveau de la classe, les résultats de l'évaluation proposée peuvent être traités grâce à des tableaux:</t>
  </si>
  <si>
    <t>ECOLE</t>
  </si>
  <si>
    <t>NOM</t>
  </si>
  <si>
    <t>COMMUNE</t>
  </si>
  <si>
    <t>sur toutes les feuilles.</t>
  </si>
  <si>
    <t>Si vous saisissez ces données,</t>
  </si>
  <si>
    <t>elles se copieront automatiquement</t>
  </si>
  <si>
    <t>prénoms.</t>
  </si>
  <si>
    <t>Cliquez sur la cellule verte, en haut et à droite de l'écran. Une liste déroulante apparaît. Utilisez, si nécessaire, les barres de déroulement verticales pour faire apparaître les</t>
  </si>
  <si>
    <t>Attention: cette feuille contient des formules de calcul et elle n'est pas protégée. Vous devez cliquer seulement dans la cellule verte.</t>
  </si>
  <si>
    <r>
      <t>Remarque:</t>
    </r>
    <r>
      <rPr>
        <sz val="9"/>
        <rFont val="Arial"/>
        <family val="2"/>
      </rPr>
      <t xml:space="preserve"> toutes les pages peuvent être imprimées cliquant sur l'icône "Imprimante" dans la barre d'outils.</t>
    </r>
  </si>
  <si>
    <t>(feuille protégée)</t>
  </si>
  <si>
    <t>Mois</t>
  </si>
  <si>
    <t>Année</t>
  </si>
  <si>
    <t>Naissance</t>
  </si>
  <si>
    <t>Tout d'abord, vous inscrirez vos élèves dans la colonne de gauche (maximum: 30). Veillez à différencier les élèves ayant le même prénom ou le même nom. Vous pouvez</t>
  </si>
  <si>
    <t>4 chiffres</t>
  </si>
  <si>
    <t>ajouter le mois et l'année de naissance (4 chiffres).</t>
  </si>
  <si>
    <t>EVALUATION DE L'APPRENTI LECTEUR / GRANDE SECTION</t>
  </si>
  <si>
    <t>EVALUATION DE L'APPRENTI LECTEUR / GRANDE SECTION - 06/02/2007</t>
  </si>
  <si>
    <t>E.A.L / GS: ASPECT SEMANTIQUE</t>
  </si>
  <si>
    <t>E.A.L. / GS: COMPOSANTES SONORES ET VISUELLES</t>
  </si>
  <si>
    <t>Ex 2a bis</t>
  </si>
  <si>
    <t>E.A.L. / GS: VOCABULAIRE TECHNIQUE</t>
  </si>
  <si>
    <t>E.A.L. / GS: ASPECT CULTUREL</t>
  </si>
  <si>
    <t>E.A.L. / GS: ASPECT SEMANTIQUE</t>
  </si>
  <si>
    <t>E.A.L./ GS: VOCABULAIRE TECHNIQUE</t>
  </si>
  <si>
    <t>5 items</t>
  </si>
  <si>
    <t>51 items</t>
  </si>
  <si>
    <t>Page 1 sur 5</t>
  </si>
  <si>
    <t>Page 2 sur 5</t>
  </si>
  <si>
    <t>Page 3 sur 5</t>
  </si>
  <si>
    <t>Page 4 sur 5</t>
  </si>
  <si>
    <t>Page 5 sur 5</t>
  </si>
  <si>
    <t>Exercice 2a bis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</si>
</sst>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[$-40C]dddd\ d\ mmmm\ yyyy"/>
  </numFmts>
  <fonts count="2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22"/>
      <name val="Arial"/>
      <family val="2"/>
    </font>
    <font>
      <b/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5"/>
      <name val="Arial"/>
      <family val="2"/>
    </font>
    <font>
      <sz val="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right" vertical="center"/>
      <protection hidden="1"/>
    </xf>
    <xf numFmtId="0" fontId="2" fillId="3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7" fillId="3" borderId="5" xfId="0" applyFont="1" applyFill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right" vertical="center"/>
      <protection hidden="1"/>
    </xf>
    <xf numFmtId="0" fontId="2" fillId="3" borderId="10" xfId="0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4" fillId="4" borderId="9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8" xfId="0" applyFont="1" applyFill="1" applyBorder="1" applyAlignment="1" applyProtection="1">
      <alignment horizontal="center" vertical="center"/>
      <protection hidden="1"/>
    </xf>
    <xf numFmtId="0" fontId="4" fillId="6" borderId="9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6" borderId="9" xfId="0" applyFont="1" applyFill="1" applyBorder="1" applyAlignment="1" applyProtection="1">
      <alignment horizontal="center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7" borderId="5" xfId="0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9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6" borderId="5" xfId="0" applyFont="1" applyFill="1" applyBorder="1" applyAlignment="1" applyProtection="1">
      <alignment horizontal="left" vertical="center"/>
      <protection hidden="1"/>
    </xf>
    <xf numFmtId="9" fontId="4" fillId="2" borderId="15" xfId="0" applyNumberFormat="1" applyFont="1" applyFill="1" applyBorder="1" applyAlignment="1" applyProtection="1">
      <alignment horizontal="right" vertical="center"/>
      <protection hidden="1"/>
    </xf>
    <xf numFmtId="9" fontId="4" fillId="2" borderId="1" xfId="0" applyNumberFormat="1" applyFont="1" applyFill="1" applyBorder="1" applyAlignment="1" applyProtection="1">
      <alignment horizontal="center" vertical="center"/>
      <protection hidden="1"/>
    </xf>
    <xf numFmtId="9" fontId="4" fillId="2" borderId="2" xfId="0" applyNumberFormat="1" applyFont="1" applyFill="1" applyBorder="1" applyAlignment="1" applyProtection="1">
      <alignment horizontal="center" vertical="center"/>
      <protection hidden="1"/>
    </xf>
    <xf numFmtId="9" fontId="4" fillId="2" borderId="3" xfId="0" applyNumberFormat="1" applyFont="1" applyFill="1" applyBorder="1" applyAlignment="1" applyProtection="1">
      <alignment horizontal="center" vertical="center"/>
      <protection hidden="1"/>
    </xf>
    <xf numFmtId="9" fontId="4" fillId="6" borderId="15" xfId="0" applyNumberFormat="1" applyFont="1" applyFill="1" applyBorder="1" applyAlignment="1" applyProtection="1">
      <alignment horizontal="right" vertical="center"/>
      <protection hidden="1"/>
    </xf>
    <xf numFmtId="9" fontId="4" fillId="5" borderId="15" xfId="0" applyNumberFormat="1" applyFont="1" applyFill="1" applyBorder="1" applyAlignment="1" applyProtection="1">
      <alignment horizontal="right" vertical="center"/>
      <protection hidden="1"/>
    </xf>
    <xf numFmtId="9" fontId="4" fillId="6" borderId="1" xfId="0" applyNumberFormat="1" applyFont="1" applyFill="1" applyBorder="1" applyAlignment="1" applyProtection="1">
      <alignment horizontal="center" vertical="center"/>
      <protection hidden="1"/>
    </xf>
    <xf numFmtId="9" fontId="4" fillId="6" borderId="2" xfId="0" applyNumberFormat="1" applyFont="1" applyFill="1" applyBorder="1" applyAlignment="1" applyProtection="1">
      <alignment horizontal="center" vertical="center"/>
      <protection hidden="1"/>
    </xf>
    <xf numFmtId="9" fontId="4" fillId="6" borderId="8" xfId="0" applyNumberFormat="1" applyFont="1" applyFill="1" applyBorder="1" applyAlignment="1" applyProtection="1">
      <alignment horizontal="center" vertical="center"/>
      <protection hidden="1"/>
    </xf>
    <xf numFmtId="9" fontId="4" fillId="6" borderId="3" xfId="0" applyNumberFormat="1" applyFont="1" applyFill="1" applyBorder="1" applyAlignment="1" applyProtection="1">
      <alignment horizontal="center" vertical="center"/>
      <protection hidden="1"/>
    </xf>
    <xf numFmtId="9" fontId="4" fillId="5" borderId="5" xfId="0" applyNumberFormat="1" applyFont="1" applyFill="1" applyBorder="1" applyAlignment="1" applyProtection="1">
      <alignment horizontal="center" vertical="center"/>
      <protection hidden="1"/>
    </xf>
    <xf numFmtId="9" fontId="4" fillId="2" borderId="10" xfId="0" applyNumberFormat="1" applyFont="1" applyFill="1" applyBorder="1" applyAlignment="1" applyProtection="1">
      <alignment horizontal="right" vertical="center"/>
      <protection hidden="1"/>
    </xf>
    <xf numFmtId="9" fontId="4" fillId="6" borderId="10" xfId="0" applyNumberFormat="1" applyFont="1" applyFill="1" applyBorder="1" applyAlignment="1" applyProtection="1">
      <alignment horizontal="right" vertical="center"/>
      <protection hidden="1"/>
    </xf>
    <xf numFmtId="9" fontId="4" fillId="5" borderId="5" xfId="0" applyNumberFormat="1" applyFont="1" applyFill="1" applyBorder="1" applyAlignment="1" applyProtection="1">
      <alignment horizontal="right" vertical="center"/>
      <protection hidden="1"/>
    </xf>
    <xf numFmtId="0" fontId="10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7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>
      <alignment horizontal="center" vertical="center"/>
    </xf>
    <xf numFmtId="9" fontId="4" fillId="6" borderId="7" xfId="0" applyNumberFormat="1" applyFont="1" applyFill="1" applyBorder="1" applyAlignment="1" applyProtection="1">
      <alignment horizontal="center" vertical="center"/>
      <protection hidden="1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6" borderId="6" xfId="0" applyFont="1" applyFill="1" applyBorder="1" applyAlignment="1" applyProtection="1">
      <alignment horizontal="center" vertical="center"/>
      <protection hidden="1"/>
    </xf>
    <xf numFmtId="9" fontId="4" fillId="2" borderId="4" xfId="0" applyNumberFormat="1" applyFont="1" applyFill="1" applyBorder="1" applyAlignment="1" applyProtection="1">
      <alignment horizontal="center" vertical="center"/>
      <protection hidden="1"/>
    </xf>
    <xf numFmtId="9" fontId="4" fillId="2" borderId="8" xfId="0" applyNumberFormat="1" applyFont="1" applyFill="1" applyBorder="1" applyAlignment="1" applyProtection="1">
      <alignment horizontal="center" vertical="center"/>
      <protection hidden="1"/>
    </xf>
    <xf numFmtId="0" fontId="5" fillId="6" borderId="4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2" fillId="4" borderId="19" xfId="0" applyFont="1" applyFill="1" applyBorder="1" applyAlignment="1" applyProtection="1">
      <alignment horizontal="center" vertic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2" fillId="4" borderId="24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right" vertical="center"/>
      <protection hidden="1"/>
    </xf>
    <xf numFmtId="0" fontId="7" fillId="3" borderId="6" xfId="0" applyFont="1" applyFill="1" applyBorder="1" applyAlignment="1" applyProtection="1">
      <alignment horizontal="right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right" vertical="center"/>
    </xf>
    <xf numFmtId="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6" fillId="4" borderId="0" xfId="0" applyNumberFormat="1" applyFont="1" applyFill="1" applyAlignment="1" applyProtection="1">
      <alignment vertical="center"/>
      <protection hidden="1"/>
    </xf>
    <xf numFmtId="49" fontId="8" fillId="4" borderId="7" xfId="0" applyNumberFormat="1" applyFont="1" applyFill="1" applyBorder="1" applyAlignment="1" applyProtection="1">
      <alignment vertical="center"/>
      <protection hidden="1"/>
    </xf>
    <xf numFmtId="49" fontId="6" fillId="4" borderId="9" xfId="0" applyNumberFormat="1" applyFont="1" applyFill="1" applyBorder="1" applyAlignment="1" applyProtection="1">
      <alignment vertical="center"/>
      <protection hidden="1"/>
    </xf>
    <xf numFmtId="49" fontId="0" fillId="4" borderId="6" xfId="0" applyNumberFormat="1" applyFill="1" applyBorder="1" applyAlignment="1">
      <alignment vertical="center"/>
    </xf>
    <xf numFmtId="49" fontId="0" fillId="4" borderId="0" xfId="0" applyNumberFormat="1" applyFill="1" applyAlignment="1">
      <alignment vertical="center"/>
    </xf>
    <xf numFmtId="49" fontId="9" fillId="4" borderId="0" xfId="0" applyNumberFormat="1" applyFont="1" applyFill="1" applyAlignment="1" applyProtection="1">
      <alignment vertical="center"/>
      <protection hidden="1"/>
    </xf>
    <xf numFmtId="49" fontId="8" fillId="4" borderId="0" xfId="0" applyNumberFormat="1" applyFont="1" applyFill="1" applyAlignment="1" applyProtection="1">
      <alignment vertical="center"/>
      <protection hidden="1"/>
    </xf>
    <xf numFmtId="49" fontId="0" fillId="4" borderId="0" xfId="0" applyNumberFormat="1" applyFill="1" applyAlignment="1" applyProtection="1">
      <alignment vertical="center"/>
      <protection hidden="1"/>
    </xf>
    <xf numFmtId="49" fontId="0" fillId="0" borderId="0" xfId="0" applyNumberFormat="1" applyAlignment="1">
      <alignment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7" fillId="8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49" fontId="20" fillId="4" borderId="0" xfId="0" applyNumberFormat="1" applyFont="1" applyFill="1" applyAlignment="1" applyProtection="1">
      <alignment vertical="center"/>
      <protection hidden="1"/>
    </xf>
    <xf numFmtId="49" fontId="3" fillId="4" borderId="0" xfId="0" applyNumberFormat="1" applyFont="1" applyFill="1" applyAlignment="1" applyProtection="1">
      <alignment vertical="center"/>
      <protection hidden="1"/>
    </xf>
    <xf numFmtId="0" fontId="4" fillId="3" borderId="25" xfId="0" applyFont="1" applyFill="1" applyBorder="1" applyAlignment="1" applyProtection="1">
      <alignment horizontal="center" vertical="center"/>
      <protection hidden="1"/>
    </xf>
    <xf numFmtId="49" fontId="21" fillId="4" borderId="0" xfId="0" applyNumberFormat="1" applyFont="1" applyFill="1" applyAlignment="1" applyProtection="1">
      <alignment vertical="center"/>
      <protection hidden="1"/>
    </xf>
    <xf numFmtId="0" fontId="11" fillId="3" borderId="1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18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11" fillId="3" borderId="20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4" fillId="3" borderId="24" xfId="0" applyFont="1" applyFill="1" applyBorder="1" applyAlignment="1" applyProtection="1">
      <alignment horizontal="center" vertical="center"/>
      <protection hidden="1"/>
    </xf>
    <xf numFmtId="0" fontId="11" fillId="3" borderId="19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9" fontId="4" fillId="6" borderId="6" xfId="0" applyNumberFormat="1" applyFont="1" applyFill="1" applyBorder="1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0" fontId="2" fillId="6" borderId="19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1" fillId="8" borderId="26" xfId="0" applyFont="1" applyFill="1" applyBorder="1" applyAlignment="1">
      <alignment vertical="center"/>
    </xf>
    <xf numFmtId="0" fontId="11" fillId="8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 horizontal="center" vertical="center" textRotation="255"/>
    </xf>
    <xf numFmtId="9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9" fontId="4" fillId="6" borderId="5" xfId="0" applyNumberFormat="1" applyFont="1" applyFill="1" applyBorder="1" applyAlignment="1" applyProtection="1">
      <alignment horizontal="right" vertical="center"/>
      <protection hidden="1"/>
    </xf>
    <xf numFmtId="0" fontId="12" fillId="2" borderId="5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1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18"/>
    </xf>
    <xf numFmtId="0" fontId="3" fillId="0" borderId="16" xfId="0" applyFont="1" applyBorder="1" applyAlignment="1">
      <alignment horizontal="center" vertical="center" textRotation="18"/>
    </xf>
    <xf numFmtId="0" fontId="3" fillId="0" borderId="10" xfId="0" applyFont="1" applyBorder="1" applyAlignment="1">
      <alignment horizontal="center" vertical="center" textRotation="18"/>
    </xf>
    <xf numFmtId="0" fontId="2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9" fontId="4" fillId="6" borderId="7" xfId="0" applyNumberFormat="1" applyFont="1" applyFill="1" applyBorder="1" applyAlignment="1" applyProtection="1">
      <alignment horizontal="center" vertical="center"/>
      <protection hidden="1"/>
    </xf>
    <xf numFmtId="9" fontId="5" fillId="6" borderId="6" xfId="0" applyNumberFormat="1" applyFont="1" applyFill="1" applyBorder="1" applyAlignment="1" applyProtection="1">
      <alignment horizontal="center" vertical="center"/>
      <protection hidden="1"/>
    </xf>
    <xf numFmtId="9" fontId="5" fillId="6" borderId="9" xfId="0" applyNumberFormat="1" applyFont="1" applyFill="1" applyBorder="1" applyAlignment="1" applyProtection="1">
      <alignment horizontal="center" vertical="center"/>
      <protection hidden="1"/>
    </xf>
    <xf numFmtId="9" fontId="4" fillId="6" borderId="9" xfId="0" applyNumberFormat="1" applyFont="1" applyFill="1" applyBorder="1" applyAlignment="1" applyProtection="1">
      <alignment horizontal="center" vertical="center"/>
      <protection hidden="1"/>
    </xf>
    <xf numFmtId="9" fontId="4" fillId="6" borderId="6" xfId="0" applyNumberFormat="1" applyFont="1" applyFill="1" applyBorder="1" applyAlignment="1" applyProtection="1">
      <alignment horizontal="center" vertical="center"/>
      <protection hidden="1"/>
    </xf>
    <xf numFmtId="9" fontId="4" fillId="2" borderId="7" xfId="0" applyNumberFormat="1" applyFont="1" applyFill="1" applyBorder="1" applyAlignment="1" applyProtection="1">
      <alignment horizontal="center" vertical="center"/>
      <protection hidden="1"/>
    </xf>
    <xf numFmtId="9" fontId="4" fillId="2" borderId="9" xfId="0" applyNumberFormat="1" applyFont="1" applyFill="1" applyBorder="1" applyAlignment="1" applyProtection="1">
      <alignment horizontal="center" vertical="center"/>
      <protection hidden="1"/>
    </xf>
    <xf numFmtId="9" fontId="4" fillId="2" borderId="6" xfId="0" applyNumberFormat="1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 textRotation="18"/>
      <protection hidden="1"/>
    </xf>
    <xf numFmtId="0" fontId="6" fillId="0" borderId="16" xfId="0" applyFont="1" applyBorder="1" applyAlignment="1" applyProtection="1">
      <alignment horizontal="center" vertical="center" textRotation="18"/>
      <protection hidden="1"/>
    </xf>
    <xf numFmtId="0" fontId="6" fillId="0" borderId="10" xfId="0" applyFont="1" applyBorder="1" applyAlignment="1" applyProtection="1">
      <alignment horizontal="center" vertical="center" textRotation="18"/>
      <protection hidden="1"/>
    </xf>
    <xf numFmtId="0" fontId="4" fillId="3" borderId="25" xfId="0" applyFont="1" applyFill="1" applyBorder="1" applyAlignment="1" applyProtection="1">
      <alignment horizontal="center" vertical="center"/>
      <protection hidden="1"/>
    </xf>
    <xf numFmtId="0" fontId="11" fillId="3" borderId="1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4" fillId="6" borderId="7" xfId="0" applyFont="1" applyFill="1" applyBorder="1" applyAlignment="1" applyProtection="1">
      <alignment horizontal="center" vertical="center"/>
      <protection hidden="1"/>
    </xf>
    <xf numFmtId="0" fontId="4" fillId="6" borderId="9" xfId="0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6" borderId="18" xfId="0" applyFont="1" applyFill="1" applyBorder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5" fillId="6" borderId="19" xfId="0" applyFont="1" applyFill="1" applyBorder="1" applyAlignment="1" applyProtection="1">
      <alignment horizontal="center" vertical="center"/>
      <protection hidden="1"/>
    </xf>
    <xf numFmtId="0" fontId="5" fillId="6" borderId="15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9" fontId="5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2" fillId="5" borderId="22" xfId="0" applyFont="1" applyFill="1" applyBorder="1" applyAlignment="1" applyProtection="1">
      <alignment horizontal="center" vertical="center"/>
      <protection hidden="1"/>
    </xf>
    <xf numFmtId="0" fontId="2" fillId="5" borderId="23" xfId="0" applyFont="1" applyFill="1" applyBorder="1" applyAlignment="1" applyProtection="1">
      <alignment horizontal="center" vertical="center"/>
      <protection hidden="1"/>
    </xf>
    <xf numFmtId="0" fontId="2" fillId="5" borderId="24" xfId="0" applyFont="1" applyFill="1" applyBorder="1" applyAlignment="1" applyProtection="1">
      <alignment horizontal="center" vertical="center"/>
      <protection hidden="1"/>
    </xf>
    <xf numFmtId="0" fontId="2" fillId="5" borderId="18" xfId="0" applyFont="1" applyFill="1" applyBorder="1" applyAlignment="1" applyProtection="1">
      <alignment horizontal="center" vertical="center"/>
      <protection hidden="1"/>
    </xf>
    <xf numFmtId="0" fontId="2" fillId="5" borderId="19" xfId="0" applyFont="1" applyFill="1" applyBorder="1" applyAlignment="1" applyProtection="1">
      <alignment horizontal="center" vertical="center"/>
      <protection hidden="1"/>
    </xf>
    <xf numFmtId="0" fontId="2" fillId="5" borderId="15" xfId="0" applyFont="1" applyFill="1" applyBorder="1" applyAlignment="1" applyProtection="1">
      <alignment horizontal="center" vertical="center"/>
      <protection hidden="1"/>
    </xf>
    <xf numFmtId="0" fontId="2" fillId="6" borderId="18" xfId="0" applyFont="1" applyFill="1" applyBorder="1" applyAlignment="1" applyProtection="1">
      <alignment horizontal="center" vertical="center"/>
      <protection hidden="1"/>
    </xf>
    <xf numFmtId="0" fontId="2" fillId="6" borderId="19" xfId="0" applyFont="1" applyFill="1" applyBorder="1" applyAlignment="1" applyProtection="1">
      <alignment horizontal="center" vertical="center"/>
      <protection hidden="1"/>
    </xf>
    <xf numFmtId="0" fontId="2" fillId="6" borderId="15" xfId="0" applyFont="1" applyFill="1" applyBorder="1" applyAlignment="1" applyProtection="1">
      <alignment horizontal="center" vertical="center"/>
      <protection hidden="1"/>
    </xf>
    <xf numFmtId="0" fontId="2" fillId="6" borderId="22" xfId="0" applyFont="1" applyFill="1" applyBorder="1" applyAlignment="1" applyProtection="1">
      <alignment horizontal="center" vertical="center"/>
      <protection hidden="1"/>
    </xf>
    <xf numFmtId="0" fontId="2" fillId="6" borderId="23" xfId="0" applyFont="1" applyFill="1" applyBorder="1" applyAlignment="1" applyProtection="1">
      <alignment horizontal="center" vertical="center"/>
      <protection hidden="1"/>
    </xf>
    <xf numFmtId="0" fontId="2" fillId="6" borderId="7" xfId="0" applyFont="1" applyFill="1" applyBorder="1" applyAlignment="1" applyProtection="1">
      <alignment horizontal="center" vertical="center"/>
      <protection hidden="1"/>
    </xf>
    <xf numFmtId="0" fontId="1" fillId="6" borderId="9" xfId="0" applyFont="1" applyFill="1" applyBorder="1" applyAlignment="1" applyProtection="1">
      <alignment horizontal="center" vertical="center"/>
      <protection hidden="1"/>
    </xf>
    <xf numFmtId="0" fontId="1" fillId="6" borderId="6" xfId="0" applyFont="1" applyFill="1" applyBorder="1" applyAlignment="1" applyProtection="1">
      <alignment horizontal="center" vertical="center"/>
      <protection hidden="1"/>
    </xf>
    <xf numFmtId="0" fontId="2" fillId="6" borderId="9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5" borderId="7" xfId="0" applyFont="1" applyFill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4" fillId="5" borderId="18" xfId="0" applyFont="1" applyFill="1" applyBorder="1" applyAlignment="1" applyProtection="1">
      <alignment horizontal="center" vertical="center"/>
      <protection hidden="1"/>
    </xf>
    <xf numFmtId="0" fontId="4" fillId="5" borderId="19" xfId="0" applyFont="1" applyFill="1" applyBorder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4" fillId="6" borderId="9" xfId="0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18"/>
      <protection hidden="1"/>
    </xf>
    <xf numFmtId="0" fontId="3" fillId="0" borderId="10" xfId="0" applyFont="1" applyBorder="1" applyAlignment="1" applyProtection="1">
      <alignment horizontal="center" vertical="center" textRotation="18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4" fillId="6" borderId="18" xfId="0" applyFont="1" applyFill="1" applyBorder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4" fillId="6" borderId="15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11" fillId="2" borderId="23" xfId="0" applyFont="1" applyFill="1" applyBorder="1" applyAlignment="1" applyProtection="1">
      <alignment horizontal="center" vertical="center"/>
      <protection hidden="1"/>
    </xf>
    <xf numFmtId="0" fontId="11" fillId="2" borderId="24" xfId="0" applyFont="1" applyFill="1" applyBorder="1" applyAlignment="1" applyProtection="1">
      <alignment horizontal="center" vertical="center"/>
      <protection hidden="1"/>
    </xf>
    <xf numFmtId="0" fontId="0" fillId="6" borderId="19" xfId="0" applyFill="1" applyBorder="1" applyAlignment="1" applyProtection="1">
      <alignment horizontal="center" vertical="center"/>
      <protection hidden="1"/>
    </xf>
    <xf numFmtId="0" fontId="0" fillId="6" borderId="15" xfId="0" applyFill="1" applyBorder="1" applyAlignment="1" applyProtection="1">
      <alignment horizontal="center" vertical="center"/>
      <protection hidden="1"/>
    </xf>
    <xf numFmtId="0" fontId="1" fillId="6" borderId="23" xfId="0" applyFont="1" applyFill="1" applyBorder="1" applyAlignment="1" applyProtection="1">
      <alignment horizontal="center" vertical="center"/>
      <protection hidden="1"/>
    </xf>
    <xf numFmtId="0" fontId="1" fillId="6" borderId="24" xfId="0" applyFont="1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  <xf numFmtId="0" fontId="0" fillId="6" borderId="6" xfId="0" applyFill="1" applyBorder="1" applyAlignment="1" applyProtection="1">
      <alignment horizontal="center" vertical="center"/>
      <protection hidden="1"/>
    </xf>
    <xf numFmtId="0" fontId="4" fillId="7" borderId="18" xfId="0" applyFont="1" applyFill="1" applyBorder="1" applyAlignment="1" applyProtection="1">
      <alignment horizontal="center" vertical="center"/>
      <protection hidden="1"/>
    </xf>
    <xf numFmtId="0" fontId="4" fillId="7" borderId="19" xfId="0" applyFont="1" applyFill="1" applyBorder="1" applyAlignment="1" applyProtection="1">
      <alignment horizontal="center" vertical="center"/>
      <protection hidden="1"/>
    </xf>
    <xf numFmtId="0" fontId="4" fillId="7" borderId="15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9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 textRotation="255"/>
      <protection hidden="1"/>
    </xf>
    <xf numFmtId="0" fontId="13" fillId="0" borderId="16" xfId="0" applyFont="1" applyBorder="1" applyAlignment="1" applyProtection="1">
      <alignment horizontal="center" vertical="center" textRotation="255"/>
      <protection hidden="1"/>
    </xf>
    <xf numFmtId="0" fontId="13" fillId="0" borderId="10" xfId="0" applyFont="1" applyBorder="1" applyAlignment="1" applyProtection="1">
      <alignment horizontal="center" vertical="center" textRotation="255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2" fillId="4" borderId="24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2" fillId="4" borderId="19" xfId="0" applyFont="1" applyFill="1" applyBorder="1" applyAlignment="1" applyProtection="1">
      <alignment horizontal="center" vertic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 textRotation="18"/>
    </xf>
    <xf numFmtId="0" fontId="0" fillId="0" borderId="10" xfId="0" applyBorder="1" applyAlignment="1">
      <alignment horizontal="center" vertical="center" textRotation="18"/>
    </xf>
    <xf numFmtId="0" fontId="26" fillId="6" borderId="25" xfId="0" applyFont="1" applyFill="1" applyBorder="1" applyAlignment="1" applyProtection="1">
      <alignment horizontal="center" vertical="center" textRotation="255"/>
      <protection hidden="1"/>
    </xf>
    <xf numFmtId="0" fontId="27" fillId="6" borderId="16" xfId="0" applyFont="1" applyFill="1" applyBorder="1" applyAlignment="1">
      <alignment horizontal="center" vertical="center" textRotation="255"/>
    </xf>
    <xf numFmtId="0" fontId="27" fillId="6" borderId="16" xfId="0" applyFont="1" applyFill="1" applyBorder="1" applyAlignment="1">
      <alignment/>
    </xf>
    <xf numFmtId="0" fontId="27" fillId="6" borderId="10" xfId="0" applyFont="1" applyFill="1" applyBorder="1" applyAlignment="1">
      <alignment/>
    </xf>
    <xf numFmtId="0" fontId="26" fillId="2" borderId="25" xfId="0" applyFont="1" applyFill="1" applyBorder="1" applyAlignment="1" applyProtection="1">
      <alignment horizontal="center" vertical="center" textRotation="255"/>
      <protection hidden="1"/>
    </xf>
    <xf numFmtId="0" fontId="27" fillId="2" borderId="16" xfId="0" applyFont="1" applyFill="1" applyBorder="1" applyAlignment="1">
      <alignment horizontal="center" vertical="center" textRotation="255"/>
    </xf>
    <xf numFmtId="0" fontId="27" fillId="0" borderId="16" xfId="0" applyFont="1" applyBorder="1" applyAlignment="1">
      <alignment horizontal="center" vertical="center" textRotation="255"/>
    </xf>
    <xf numFmtId="0" fontId="27" fillId="0" borderId="10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19" fillId="9" borderId="26" xfId="0" applyFont="1" applyFill="1" applyBorder="1" applyAlignment="1">
      <alignment horizontal="center" vertical="center"/>
    </xf>
    <xf numFmtId="0" fontId="19" fillId="9" borderId="2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'FICHES INDIVIDUELLES'!$E$10:$E$20</c:f>
              <c:strCache/>
            </c:strRef>
          </c:cat>
          <c:val>
            <c:numRef>
              <c:f>'FICHES INDIVIDUELLES'!$F$10:$F$20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6500744"/>
        <c:axId val="38744649"/>
      </c:barChart>
      <c:catAx>
        <c:axId val="56500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44649"/>
        <c:crosses val="autoZero"/>
        <c:auto val="1"/>
        <c:lblOffset val="100"/>
        <c:noMultiLvlLbl val="0"/>
      </c:catAx>
      <c:valAx>
        <c:axId val="3874464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0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6</xdr:row>
      <xdr:rowOff>0</xdr:rowOff>
    </xdr:from>
    <xdr:to>
      <xdr:col>13</xdr:col>
      <xdr:colOff>419100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019550" y="1028700"/>
        <a:ext cx="47244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K20"/>
  <sheetViews>
    <sheetView tabSelected="1" workbookViewId="0" topLeftCell="A1">
      <selection activeCell="A2" sqref="A2"/>
    </sheetView>
  </sheetViews>
  <sheetFormatPr defaultColWidth="11.421875" defaultRowHeight="12.75"/>
  <sheetData>
    <row r="1" spans="1:11" ht="19.5" customHeight="1">
      <c r="A1" s="221" t="s">
        <v>156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</row>
    <row r="2" spans="1:11" ht="19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9.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9.5" customHeight="1" thickBot="1" thickTop="1">
      <c r="A5" s="151" t="s">
        <v>139</v>
      </c>
      <c r="B5" s="149" t="s">
        <v>140</v>
      </c>
      <c r="C5" s="151"/>
      <c r="D5" s="224"/>
      <c r="E5" s="225"/>
      <c r="F5" s="225"/>
      <c r="G5" s="225"/>
      <c r="H5" s="226"/>
      <c r="I5" s="11"/>
      <c r="J5" s="11"/>
      <c r="K5" s="11"/>
    </row>
    <row r="6" spans="1:11" ht="19.5" customHeight="1" thickTop="1">
      <c r="A6" s="151"/>
      <c r="B6" s="151"/>
      <c r="C6" s="151"/>
      <c r="D6" s="11"/>
      <c r="E6" s="11"/>
      <c r="F6" s="11"/>
      <c r="G6" s="11"/>
      <c r="H6" s="11"/>
      <c r="I6" s="11"/>
      <c r="J6" s="11"/>
      <c r="K6" s="11"/>
    </row>
    <row r="7" spans="1:11" ht="19.5" customHeight="1" thickBot="1">
      <c r="A7" s="151"/>
      <c r="B7" s="151"/>
      <c r="C7" s="151"/>
      <c r="D7" s="11"/>
      <c r="E7" s="11"/>
      <c r="F7" s="11"/>
      <c r="G7" s="11"/>
      <c r="H7" s="11"/>
      <c r="I7" s="11"/>
      <c r="J7" s="11"/>
      <c r="K7" s="11"/>
    </row>
    <row r="8" spans="1:11" ht="19.5" customHeight="1" thickBot="1" thickTop="1">
      <c r="A8" s="151"/>
      <c r="B8" s="149" t="s">
        <v>141</v>
      </c>
      <c r="C8" s="151"/>
      <c r="D8" s="224"/>
      <c r="E8" s="225"/>
      <c r="F8" s="225"/>
      <c r="G8" s="225"/>
      <c r="H8" s="226"/>
      <c r="I8" s="11"/>
      <c r="J8" s="11"/>
      <c r="K8" s="11"/>
    </row>
    <row r="9" spans="1:11" ht="19.5" customHeight="1" thickTop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9.5" customHeight="1">
      <c r="A12" s="11"/>
      <c r="B12" s="11"/>
      <c r="C12" s="11"/>
      <c r="D12" s="227" t="s">
        <v>143</v>
      </c>
      <c r="E12" s="228"/>
      <c r="F12" s="228"/>
      <c r="G12" s="228"/>
      <c r="H12" s="205"/>
      <c r="I12" s="11"/>
      <c r="J12" s="11"/>
      <c r="K12" s="11"/>
    </row>
    <row r="13" spans="1:11" ht="19.5" customHeight="1">
      <c r="A13" s="11"/>
      <c r="B13" s="11"/>
      <c r="C13" s="11"/>
      <c r="D13" s="237" t="s">
        <v>144</v>
      </c>
      <c r="E13" s="238"/>
      <c r="F13" s="238"/>
      <c r="G13" s="238"/>
      <c r="H13" s="239"/>
      <c r="I13" s="11"/>
      <c r="J13" s="11"/>
      <c r="K13" s="11"/>
    </row>
    <row r="14" spans="1:11" ht="19.5" customHeight="1">
      <c r="A14" s="11"/>
      <c r="B14" s="11"/>
      <c r="C14" s="11"/>
      <c r="D14" s="218" t="s">
        <v>142</v>
      </c>
      <c r="E14" s="219"/>
      <c r="F14" s="219"/>
      <c r="G14" s="219"/>
      <c r="H14" s="220"/>
      <c r="I14" s="11"/>
      <c r="J14" s="11"/>
      <c r="K14" s="11"/>
    </row>
    <row r="15" spans="1:11" ht="19.5" customHeight="1">
      <c r="A15" s="11"/>
      <c r="B15" s="11"/>
      <c r="C15" s="11"/>
      <c r="D15" s="151"/>
      <c r="E15" s="11"/>
      <c r="F15" s="11"/>
      <c r="G15" s="11"/>
      <c r="H15" s="11"/>
      <c r="I15" s="11"/>
      <c r="J15" s="11"/>
      <c r="K15" s="11"/>
    </row>
    <row r="16" spans="1:11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9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9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ht="19.5" customHeight="1"/>
    <row r="22" ht="19.5" customHeight="1"/>
    <row r="23" ht="19.5" customHeight="1"/>
  </sheetData>
  <mergeCells count="6">
    <mergeCell ref="D13:H13"/>
    <mergeCell ref="D14:H14"/>
    <mergeCell ref="A1:K1"/>
    <mergeCell ref="D5:H5"/>
    <mergeCell ref="D8:H8"/>
    <mergeCell ref="D12:H1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8"/>
  </sheetPr>
  <dimension ref="A1:L59"/>
  <sheetViews>
    <sheetView workbookViewId="0" topLeftCell="A1">
      <selection activeCell="A1" sqref="A1"/>
    </sheetView>
  </sheetViews>
  <sheetFormatPr defaultColWidth="11.421875" defaultRowHeight="12.75"/>
  <sheetData>
    <row r="1" spans="1:12" ht="12" customHeight="1">
      <c r="A1" s="153" t="s">
        <v>157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2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6"/>
    </row>
    <row r="3" spans="1:12" ht="12" customHeight="1">
      <c r="A3" s="152" t="s">
        <v>138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6"/>
    </row>
    <row r="4" spans="1:12" ht="12" customHeight="1">
      <c r="A4" s="152" t="s">
        <v>132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6"/>
    </row>
    <row r="5" spans="1:12" ht="12" customHeight="1">
      <c r="A5" s="152" t="s">
        <v>133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6"/>
    </row>
    <row r="6" spans="1:12" ht="12" customHeight="1">
      <c r="A6" s="152" t="s">
        <v>134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6"/>
    </row>
    <row r="7" spans="1:12" ht="12" customHeight="1">
      <c r="A7" s="152" t="s">
        <v>135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6"/>
    </row>
    <row r="8" spans="1:12" ht="12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6"/>
    </row>
    <row r="9" spans="1:12" ht="12" customHeight="1">
      <c r="A9" s="152" t="s">
        <v>137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6"/>
    </row>
    <row r="10" spans="1:12" ht="12" customHeight="1">
      <c r="A10" s="152" t="s">
        <v>136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6"/>
    </row>
    <row r="11" spans="1:12" ht="12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6"/>
    </row>
    <row r="12" spans="1:12" ht="12" customHeight="1">
      <c r="A12" s="157" t="s">
        <v>51</v>
      </c>
      <c r="B12" s="158"/>
      <c r="C12" s="158" t="s">
        <v>55</v>
      </c>
      <c r="D12" s="152"/>
      <c r="E12" s="152"/>
      <c r="F12" s="152"/>
      <c r="G12" s="152"/>
      <c r="H12" s="152"/>
      <c r="I12" s="152"/>
      <c r="J12" s="152"/>
      <c r="K12" s="152"/>
      <c r="L12" s="156"/>
    </row>
    <row r="13" spans="1:12" ht="12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6"/>
    </row>
    <row r="14" spans="1:12" ht="12" customHeight="1">
      <c r="A14" s="152" t="s">
        <v>60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6"/>
    </row>
    <row r="15" spans="1:12" ht="12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6"/>
    </row>
    <row r="16" spans="1:12" ht="12" customHeight="1">
      <c r="A16" s="152" t="s">
        <v>153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6"/>
    </row>
    <row r="17" spans="1:12" ht="12" customHeight="1">
      <c r="A17" s="152" t="s">
        <v>155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6"/>
    </row>
    <row r="18" spans="1:12" ht="12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6"/>
    </row>
    <row r="19" spans="1:12" ht="12" customHeight="1">
      <c r="A19" s="152" t="s">
        <v>59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6"/>
    </row>
    <row r="20" spans="1:12" ht="12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6"/>
    </row>
    <row r="21" spans="1:12" ht="12" customHeight="1">
      <c r="A21" s="152" t="s">
        <v>58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6"/>
    </row>
    <row r="22" spans="1:12" ht="12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6"/>
    </row>
    <row r="23" spans="1:12" ht="12" customHeight="1">
      <c r="A23" s="152" t="s">
        <v>57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6"/>
    </row>
    <row r="24" spans="1:12" ht="12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6"/>
    </row>
    <row r="25" spans="1:12" ht="12" customHeight="1">
      <c r="A25" s="157" t="s">
        <v>52</v>
      </c>
      <c r="B25" s="175"/>
      <c r="C25" s="175" t="s">
        <v>149</v>
      </c>
      <c r="D25" s="152"/>
      <c r="E25" s="152"/>
      <c r="F25" s="152"/>
      <c r="G25" s="152"/>
      <c r="H25" s="152"/>
      <c r="I25" s="152"/>
      <c r="J25" s="152"/>
      <c r="K25" s="152"/>
      <c r="L25" s="156"/>
    </row>
    <row r="26" spans="1:12" ht="12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6"/>
    </row>
    <row r="27" spans="1:12" ht="12" customHeight="1">
      <c r="A27" s="152" t="s">
        <v>61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6"/>
    </row>
    <row r="28" spans="1:12" ht="12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6"/>
    </row>
    <row r="29" spans="1:12" ht="12" customHeight="1">
      <c r="A29" s="152" t="s">
        <v>56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6"/>
    </row>
    <row r="30" spans="1:12" ht="12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6"/>
    </row>
    <row r="31" spans="1:12" ht="12" customHeight="1">
      <c r="A31" s="152" t="s">
        <v>53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6"/>
    </row>
    <row r="32" spans="1:12" ht="12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6"/>
    </row>
    <row r="33" spans="1:12" ht="12" customHeight="1">
      <c r="A33" s="152" t="s">
        <v>54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6"/>
    </row>
    <row r="34" spans="1:12" ht="12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6"/>
    </row>
    <row r="35" spans="1:12" ht="12" customHeight="1">
      <c r="A35" s="157" t="s">
        <v>62</v>
      </c>
      <c r="B35" s="159"/>
      <c r="C35" s="175" t="s">
        <v>149</v>
      </c>
      <c r="D35" s="159"/>
      <c r="E35" s="159"/>
      <c r="F35" s="159"/>
      <c r="G35" s="159"/>
      <c r="H35" s="159"/>
      <c r="I35" s="159"/>
      <c r="J35" s="159"/>
      <c r="K35" s="159"/>
      <c r="L35" s="156"/>
    </row>
    <row r="36" spans="1:12" ht="12" customHeight="1">
      <c r="A36" s="152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6"/>
    </row>
    <row r="37" spans="1:12" ht="12" customHeight="1">
      <c r="A37" s="152" t="s">
        <v>66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6"/>
    </row>
    <row r="38" spans="1:12" ht="12" customHeight="1">
      <c r="A38" s="152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6"/>
    </row>
    <row r="39" spans="1:12" ht="12" customHeight="1">
      <c r="A39" s="152" t="s">
        <v>67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6"/>
    </row>
    <row r="40" spans="1:12" ht="12" customHeight="1">
      <c r="A40" s="152" t="s">
        <v>68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6"/>
    </row>
    <row r="41" spans="1:12" ht="12" customHeight="1">
      <c r="A41" s="152" t="s">
        <v>69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6"/>
    </row>
    <row r="42" spans="1:12" ht="12" customHeight="1">
      <c r="A42" s="152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6"/>
    </row>
    <row r="43" spans="1:12" ht="12" customHeight="1">
      <c r="A43" s="157" t="s">
        <v>72</v>
      </c>
      <c r="B43" s="156"/>
      <c r="C43" s="175" t="s">
        <v>149</v>
      </c>
      <c r="D43" s="156"/>
      <c r="E43" s="156"/>
      <c r="F43" s="156"/>
      <c r="G43" s="156"/>
      <c r="H43" s="156"/>
      <c r="I43" s="156"/>
      <c r="J43" s="156"/>
      <c r="K43" s="156"/>
      <c r="L43" s="156"/>
    </row>
    <row r="44" spans="1:12" ht="12" customHeight="1">
      <c r="A44" s="152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</row>
    <row r="45" spans="1:12" ht="12" customHeight="1">
      <c r="A45" s="152" t="s">
        <v>73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</row>
    <row r="46" spans="1:12" ht="12" customHeight="1">
      <c r="A46" s="152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</row>
    <row r="47" spans="1:12" ht="12" customHeight="1">
      <c r="A47" s="157" t="s">
        <v>129</v>
      </c>
      <c r="B47" s="159"/>
      <c r="C47" s="175"/>
      <c r="D47" s="159"/>
      <c r="E47" s="159"/>
      <c r="F47" s="159"/>
      <c r="G47" s="159"/>
      <c r="H47" s="159"/>
      <c r="I47" s="159"/>
      <c r="J47" s="159"/>
      <c r="K47" s="159"/>
      <c r="L47" s="156"/>
    </row>
    <row r="48" spans="1:12" ht="12" customHeight="1">
      <c r="A48" s="152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6"/>
    </row>
    <row r="49" spans="1:12" ht="12" customHeight="1">
      <c r="A49" s="172" t="s">
        <v>147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6"/>
    </row>
    <row r="50" spans="1:12" ht="12" customHeight="1">
      <c r="A50" s="152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6"/>
    </row>
    <row r="51" spans="1:12" ht="12" customHeight="1">
      <c r="A51" s="152" t="s">
        <v>130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6"/>
    </row>
    <row r="52" spans="1:12" ht="12" customHeight="1">
      <c r="A52" s="152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6"/>
    </row>
    <row r="53" spans="1:12" ht="12" customHeight="1">
      <c r="A53" s="152" t="s">
        <v>146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6"/>
    </row>
    <row r="54" spans="1:12" ht="12" customHeight="1">
      <c r="A54" s="152" t="s">
        <v>145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6"/>
    </row>
    <row r="55" spans="1:12" ht="12" customHeight="1">
      <c r="A55" s="152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6"/>
    </row>
    <row r="56" spans="1:12" ht="12" customHeight="1">
      <c r="A56" s="152" t="s">
        <v>131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6"/>
    </row>
    <row r="57" spans="1:12" ht="12" customHeight="1">
      <c r="A57" s="152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6"/>
    </row>
    <row r="58" spans="1:12" ht="12" customHeight="1">
      <c r="A58" s="173" t="s">
        <v>148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6"/>
    </row>
    <row r="59" spans="1:12" ht="12" customHeight="1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</row>
  </sheetData>
  <sheetProtection password="C2CD" sheet="1" objects="1" scenarios="1"/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8"/>
  </sheetPr>
  <dimension ref="A1:BC42"/>
  <sheetViews>
    <sheetView workbookViewId="0" topLeftCell="A1">
      <selection activeCell="A10" sqref="A10"/>
    </sheetView>
  </sheetViews>
  <sheetFormatPr defaultColWidth="11.421875" defaultRowHeight="12.75"/>
  <cols>
    <col min="1" max="1" width="15.7109375" style="0" customWidth="1"/>
    <col min="2" max="2" width="3.7109375" style="0" customWidth="1"/>
    <col min="3" max="54" width="5.7109375" style="0" customWidth="1"/>
    <col min="55" max="55" width="15.7109375" style="0" customWidth="1"/>
  </cols>
  <sheetData>
    <row r="1" spans="1:55" ht="12" customHeight="1">
      <c r="A1" s="113" t="str">
        <f>IF(INFORMATIONS!A1&lt;&gt;"",INFORMATIONS!A1,"")</f>
        <v>EVALUATION DE L'APPRENTI LECTEUR / GRANDE SECTION - 06/02/2007</v>
      </c>
      <c r="B1" s="178"/>
      <c r="C1" s="178"/>
      <c r="D1" s="114"/>
      <c r="E1" s="114"/>
      <c r="F1" s="114"/>
      <c r="G1" s="114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7"/>
    </row>
    <row r="2" spans="1:55" ht="12" customHeight="1">
      <c r="A2" s="161"/>
      <c r="B2" s="161"/>
      <c r="C2" s="161"/>
      <c r="D2" s="162"/>
      <c r="E2" s="162"/>
      <c r="F2" s="162"/>
      <c r="G2" s="162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4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</row>
    <row r="3" spans="1:55" ht="12" customHeight="1">
      <c r="A3" s="161" t="s">
        <v>139</v>
      </c>
      <c r="B3" s="161"/>
      <c r="C3" s="161"/>
      <c r="D3" s="165">
        <f>IF(ACCUEIL!D5="","",ACCUEIL!D5)</f>
      </c>
      <c r="E3" s="162"/>
      <c r="F3" s="162"/>
      <c r="G3" s="162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4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</row>
    <row r="4" spans="1:55" ht="12" customHeight="1">
      <c r="A4" s="161"/>
      <c r="B4" s="161"/>
      <c r="C4" s="161"/>
      <c r="D4" s="165">
        <f>IF(ACCUEIL!D8="","",ACCUEIL!D8)</f>
      </c>
      <c r="E4" s="162"/>
      <c r="F4" s="162"/>
      <c r="G4" s="162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4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</row>
    <row r="5" spans="1:55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55" ht="12" customHeight="1">
      <c r="A6" s="241" t="s">
        <v>51</v>
      </c>
      <c r="B6" s="248" t="s">
        <v>152</v>
      </c>
      <c r="C6" s="249"/>
      <c r="D6" s="256" t="s">
        <v>83</v>
      </c>
      <c r="E6" s="257"/>
      <c r="F6" s="228"/>
      <c r="G6" s="228"/>
      <c r="H6" s="228"/>
      <c r="I6" s="208" t="s">
        <v>86</v>
      </c>
      <c r="J6" s="209"/>
      <c r="K6" s="209"/>
      <c r="L6" s="209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05"/>
      <c r="Y6" s="256" t="s">
        <v>91</v>
      </c>
      <c r="Z6" s="257"/>
      <c r="AA6" s="257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05"/>
      <c r="AO6" s="208" t="s">
        <v>94</v>
      </c>
      <c r="AP6" s="209"/>
      <c r="AQ6" s="209"/>
      <c r="AR6" s="209"/>
      <c r="AS6" s="209"/>
      <c r="AT6" s="209"/>
      <c r="AU6" s="209"/>
      <c r="AV6" s="209"/>
      <c r="AW6" s="209"/>
      <c r="AX6" s="209"/>
      <c r="AY6" s="210"/>
      <c r="AZ6" s="210"/>
      <c r="BA6" s="210"/>
      <c r="BB6" s="211"/>
      <c r="BC6" s="11"/>
    </row>
    <row r="7" spans="1:55" ht="12" customHeight="1">
      <c r="A7" s="242"/>
      <c r="B7" s="250"/>
      <c r="C7" s="251"/>
      <c r="D7" s="206" t="s">
        <v>158</v>
      </c>
      <c r="E7" s="207"/>
      <c r="F7" s="219"/>
      <c r="G7" s="219"/>
      <c r="H7" s="219"/>
      <c r="I7" s="217" t="s">
        <v>159</v>
      </c>
      <c r="J7" s="203"/>
      <c r="K7" s="203"/>
      <c r="L7" s="203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20"/>
      <c r="Y7" s="206" t="s">
        <v>161</v>
      </c>
      <c r="Z7" s="207"/>
      <c r="AA7" s="207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20"/>
      <c r="AO7" s="217" t="s">
        <v>162</v>
      </c>
      <c r="AP7" s="203"/>
      <c r="AQ7" s="203"/>
      <c r="AR7" s="203"/>
      <c r="AS7" s="203"/>
      <c r="AT7" s="203"/>
      <c r="AU7" s="203"/>
      <c r="AV7" s="203"/>
      <c r="AW7" s="203"/>
      <c r="AX7" s="203"/>
      <c r="AY7" s="204"/>
      <c r="AZ7" s="204"/>
      <c r="BA7" s="204"/>
      <c r="BB7" s="240"/>
      <c r="BC7" s="11"/>
    </row>
    <row r="8" spans="1:55" ht="12" customHeight="1">
      <c r="A8" s="242"/>
      <c r="B8" s="187" t="s">
        <v>150</v>
      </c>
      <c r="C8" s="186" t="s">
        <v>151</v>
      </c>
      <c r="D8" s="206" t="s">
        <v>84</v>
      </c>
      <c r="E8" s="207"/>
      <c r="F8" s="207"/>
      <c r="G8" s="244" t="s">
        <v>85</v>
      </c>
      <c r="H8" s="258"/>
      <c r="I8" s="212" t="s">
        <v>87</v>
      </c>
      <c r="J8" s="252"/>
      <c r="K8" s="212" t="s">
        <v>88</v>
      </c>
      <c r="L8" s="253"/>
      <c r="M8" s="253"/>
      <c r="N8" s="253"/>
      <c r="O8" s="252"/>
      <c r="P8" s="212" t="s">
        <v>160</v>
      </c>
      <c r="Q8" s="252"/>
      <c r="R8" s="212" t="s">
        <v>89</v>
      </c>
      <c r="S8" s="215"/>
      <c r="T8" s="216"/>
      <c r="U8" s="212" t="s">
        <v>90</v>
      </c>
      <c r="V8" s="253"/>
      <c r="W8" s="253"/>
      <c r="X8" s="252"/>
      <c r="Y8" s="244" t="s">
        <v>92</v>
      </c>
      <c r="Z8" s="255"/>
      <c r="AA8" s="255"/>
      <c r="AB8" s="253"/>
      <c r="AC8" s="253"/>
      <c r="AD8" s="253"/>
      <c r="AE8" s="253"/>
      <c r="AF8" s="252"/>
      <c r="AG8" s="244" t="s">
        <v>93</v>
      </c>
      <c r="AH8" s="245"/>
      <c r="AI8" s="245"/>
      <c r="AJ8" s="245"/>
      <c r="AK8" s="246"/>
      <c r="AL8" s="246"/>
      <c r="AM8" s="246"/>
      <c r="AN8" s="247"/>
      <c r="AO8" s="212" t="s">
        <v>95</v>
      </c>
      <c r="AP8" s="213"/>
      <c r="AQ8" s="213"/>
      <c r="AR8" s="214"/>
      <c r="AS8" s="212" t="s">
        <v>96</v>
      </c>
      <c r="AT8" s="215"/>
      <c r="AU8" s="216"/>
      <c r="AV8" s="212" t="s">
        <v>97</v>
      </c>
      <c r="AW8" s="213"/>
      <c r="AX8" s="213"/>
      <c r="AY8" s="213"/>
      <c r="AZ8" s="213"/>
      <c r="BA8" s="213"/>
      <c r="BB8" s="214"/>
      <c r="BC8" s="11"/>
    </row>
    <row r="9" spans="1:55" ht="12" customHeight="1">
      <c r="A9" s="243"/>
      <c r="B9" s="189"/>
      <c r="C9" s="200" t="s">
        <v>154</v>
      </c>
      <c r="D9" s="6" t="s">
        <v>1</v>
      </c>
      <c r="E9" s="7" t="s">
        <v>38</v>
      </c>
      <c r="F9" s="8" t="s">
        <v>2</v>
      </c>
      <c r="G9" s="6" t="s">
        <v>6</v>
      </c>
      <c r="H9" s="8" t="s">
        <v>7</v>
      </c>
      <c r="I9" s="94" t="s">
        <v>8</v>
      </c>
      <c r="J9" s="96" t="s">
        <v>9</v>
      </c>
      <c r="K9" s="127" t="s">
        <v>10</v>
      </c>
      <c r="L9" s="95" t="s">
        <v>11</v>
      </c>
      <c r="M9" s="127" t="s">
        <v>12</v>
      </c>
      <c r="N9" s="95" t="s">
        <v>13</v>
      </c>
      <c r="O9" s="96" t="s">
        <v>14</v>
      </c>
      <c r="P9" s="129" t="s">
        <v>15</v>
      </c>
      <c r="Q9" s="128" t="s">
        <v>16</v>
      </c>
      <c r="R9" s="127" t="s">
        <v>17</v>
      </c>
      <c r="S9" s="95" t="s">
        <v>18</v>
      </c>
      <c r="T9" s="96" t="s">
        <v>19</v>
      </c>
      <c r="U9" s="94" t="s">
        <v>20</v>
      </c>
      <c r="V9" s="95" t="s">
        <v>21</v>
      </c>
      <c r="W9" s="127" t="s">
        <v>22</v>
      </c>
      <c r="X9" s="96" t="s">
        <v>23</v>
      </c>
      <c r="Y9" s="6" t="s">
        <v>24</v>
      </c>
      <c r="Z9" s="7" t="s">
        <v>25</v>
      </c>
      <c r="AA9" s="7" t="s">
        <v>26</v>
      </c>
      <c r="AB9" s="7" t="s">
        <v>27</v>
      </c>
      <c r="AC9" s="125" t="s">
        <v>28</v>
      </c>
      <c r="AD9" s="7" t="s">
        <v>29</v>
      </c>
      <c r="AE9" s="7" t="s">
        <v>30</v>
      </c>
      <c r="AF9" s="8" t="s">
        <v>31</v>
      </c>
      <c r="AG9" s="6" t="s">
        <v>32</v>
      </c>
      <c r="AH9" s="7" t="s">
        <v>33</v>
      </c>
      <c r="AI9" s="7" t="s">
        <v>34</v>
      </c>
      <c r="AJ9" s="7" t="s">
        <v>35</v>
      </c>
      <c r="AK9" s="125" t="s">
        <v>36</v>
      </c>
      <c r="AL9" s="7" t="s">
        <v>37</v>
      </c>
      <c r="AM9" s="7" t="s">
        <v>42</v>
      </c>
      <c r="AN9" s="8" t="s">
        <v>43</v>
      </c>
      <c r="AO9" s="94" t="s">
        <v>75</v>
      </c>
      <c r="AP9" s="95" t="s">
        <v>76</v>
      </c>
      <c r="AQ9" s="95" t="s">
        <v>77</v>
      </c>
      <c r="AR9" s="128" t="s">
        <v>78</v>
      </c>
      <c r="AS9" s="94" t="s">
        <v>79</v>
      </c>
      <c r="AT9" s="95" t="s">
        <v>80</v>
      </c>
      <c r="AU9" s="128" t="s">
        <v>81</v>
      </c>
      <c r="AV9" s="94" t="s">
        <v>82</v>
      </c>
      <c r="AW9" s="95" t="s">
        <v>98</v>
      </c>
      <c r="AX9" s="95" t="s">
        <v>99</v>
      </c>
      <c r="AY9" s="127" t="s">
        <v>100</v>
      </c>
      <c r="AZ9" s="95" t="s">
        <v>101</v>
      </c>
      <c r="BA9" s="95" t="s">
        <v>102</v>
      </c>
      <c r="BB9" s="96" t="s">
        <v>103</v>
      </c>
      <c r="BC9" s="11"/>
    </row>
    <row r="10" spans="1:55" ht="12" customHeight="1">
      <c r="A10" s="9"/>
      <c r="B10" s="197"/>
      <c r="C10" s="194"/>
      <c r="D10" s="1"/>
      <c r="E10" s="4"/>
      <c r="F10" s="3"/>
      <c r="G10" s="1"/>
      <c r="H10" s="3"/>
      <c r="I10" s="1"/>
      <c r="J10" s="3"/>
      <c r="K10" s="4"/>
      <c r="L10" s="2"/>
      <c r="M10" s="4"/>
      <c r="N10" s="4"/>
      <c r="O10" s="3"/>
      <c r="P10" s="130"/>
      <c r="Q10" s="10"/>
      <c r="R10" s="4"/>
      <c r="S10" s="2"/>
      <c r="T10" s="3"/>
      <c r="U10" s="1"/>
      <c r="V10" s="2"/>
      <c r="W10" s="4"/>
      <c r="X10" s="3"/>
      <c r="Y10" s="1"/>
      <c r="Z10" s="2"/>
      <c r="AA10" s="2"/>
      <c r="AB10" s="2"/>
      <c r="AC10" s="4"/>
      <c r="AD10" s="4"/>
      <c r="AE10" s="4"/>
      <c r="AF10" s="3"/>
      <c r="AG10" s="1"/>
      <c r="AH10" s="4"/>
      <c r="AI10" s="4"/>
      <c r="AJ10" s="2"/>
      <c r="AK10" s="4"/>
      <c r="AL10" s="2"/>
      <c r="AM10" s="2"/>
      <c r="AN10" s="3"/>
      <c r="AO10" s="1"/>
      <c r="AP10" s="2"/>
      <c r="AQ10" s="2"/>
      <c r="AR10" s="10"/>
      <c r="AS10" s="1"/>
      <c r="AT10" s="2"/>
      <c r="AU10" s="10"/>
      <c r="AV10" s="1"/>
      <c r="AW10" s="2"/>
      <c r="AX10" s="2"/>
      <c r="AY10" s="4"/>
      <c r="AZ10" s="2"/>
      <c r="BA10" s="2"/>
      <c r="BB10" s="3"/>
      <c r="BC10" s="9">
        <f aca="true" t="shared" si="0" ref="BC10:BC39">IF(A10&lt;&gt;"",A10,"")</f>
      </c>
    </row>
    <row r="11" spans="1:55" ht="12" customHeight="1">
      <c r="A11" s="9"/>
      <c r="B11" s="197"/>
      <c r="C11" s="194">
        <f>IF($A11&lt;&gt;"",$C$10,"")</f>
      </c>
      <c r="D11" s="1"/>
      <c r="E11" s="4"/>
      <c r="F11" s="3"/>
      <c r="G11" s="1"/>
      <c r="H11" s="3"/>
      <c r="I11" s="1"/>
      <c r="J11" s="3"/>
      <c r="K11" s="4"/>
      <c r="L11" s="2"/>
      <c r="M11" s="4"/>
      <c r="N11" s="4"/>
      <c r="O11" s="3"/>
      <c r="P11" s="130"/>
      <c r="Q11" s="10"/>
      <c r="R11" s="4"/>
      <c r="S11" s="2"/>
      <c r="T11" s="3"/>
      <c r="U11" s="1"/>
      <c r="V11" s="2"/>
      <c r="W11" s="4"/>
      <c r="X11" s="3"/>
      <c r="Y11" s="1"/>
      <c r="Z11" s="2"/>
      <c r="AA11" s="2"/>
      <c r="AB11" s="2"/>
      <c r="AC11" s="4"/>
      <c r="AD11" s="4"/>
      <c r="AE11" s="4"/>
      <c r="AF11" s="3"/>
      <c r="AG11" s="1"/>
      <c r="AH11" s="4"/>
      <c r="AI11" s="4"/>
      <c r="AJ11" s="2"/>
      <c r="AK11" s="4"/>
      <c r="AL11" s="2"/>
      <c r="AM11" s="2"/>
      <c r="AN11" s="3"/>
      <c r="AO11" s="1"/>
      <c r="AP11" s="2"/>
      <c r="AQ11" s="2"/>
      <c r="AR11" s="10"/>
      <c r="AS11" s="1"/>
      <c r="AT11" s="2"/>
      <c r="AU11" s="10"/>
      <c r="AV11" s="1"/>
      <c r="AW11" s="2"/>
      <c r="AX11" s="2"/>
      <c r="AY11" s="4"/>
      <c r="AZ11" s="2"/>
      <c r="BA11" s="2"/>
      <c r="BB11" s="3"/>
      <c r="BC11" s="9">
        <f t="shared" si="0"/>
      </c>
    </row>
    <row r="12" spans="1:55" ht="12" customHeight="1">
      <c r="A12" s="9"/>
      <c r="B12" s="197"/>
      <c r="C12" s="194">
        <f aca="true" t="shared" si="1" ref="C12:C39">IF($A12&lt;&gt;"",$C$10,"")</f>
      </c>
      <c r="D12" s="1"/>
      <c r="E12" s="4"/>
      <c r="F12" s="3"/>
      <c r="G12" s="1"/>
      <c r="H12" s="3"/>
      <c r="I12" s="1"/>
      <c r="J12" s="3"/>
      <c r="K12" s="4"/>
      <c r="L12" s="2"/>
      <c r="M12" s="4"/>
      <c r="N12" s="4"/>
      <c r="O12" s="3"/>
      <c r="P12" s="130"/>
      <c r="Q12" s="10"/>
      <c r="R12" s="4"/>
      <c r="S12" s="2"/>
      <c r="T12" s="3"/>
      <c r="U12" s="1"/>
      <c r="V12" s="2"/>
      <c r="W12" s="4"/>
      <c r="X12" s="3"/>
      <c r="Y12" s="1"/>
      <c r="Z12" s="2"/>
      <c r="AA12" s="2"/>
      <c r="AB12" s="2"/>
      <c r="AC12" s="4"/>
      <c r="AD12" s="4"/>
      <c r="AE12" s="4"/>
      <c r="AF12" s="3"/>
      <c r="AG12" s="1"/>
      <c r="AH12" s="4"/>
      <c r="AI12" s="4"/>
      <c r="AJ12" s="2"/>
      <c r="AK12" s="4"/>
      <c r="AL12" s="2"/>
      <c r="AM12" s="2"/>
      <c r="AN12" s="3"/>
      <c r="AO12" s="1"/>
      <c r="AP12" s="2"/>
      <c r="AQ12" s="2"/>
      <c r="AR12" s="10"/>
      <c r="AS12" s="1"/>
      <c r="AT12" s="2"/>
      <c r="AU12" s="10"/>
      <c r="AV12" s="1"/>
      <c r="AW12" s="2"/>
      <c r="AX12" s="2"/>
      <c r="AY12" s="4"/>
      <c r="AZ12" s="2"/>
      <c r="BA12" s="2"/>
      <c r="BB12" s="3"/>
      <c r="BC12" s="9">
        <f t="shared" si="0"/>
      </c>
    </row>
    <row r="13" spans="1:55" ht="12" customHeight="1">
      <c r="A13" s="9"/>
      <c r="B13" s="197"/>
      <c r="C13" s="194">
        <f t="shared" si="1"/>
      </c>
      <c r="D13" s="1"/>
      <c r="E13" s="4"/>
      <c r="F13" s="3"/>
      <c r="G13" s="1"/>
      <c r="H13" s="3"/>
      <c r="I13" s="1"/>
      <c r="J13" s="3"/>
      <c r="K13" s="4"/>
      <c r="L13" s="2"/>
      <c r="M13" s="4"/>
      <c r="N13" s="4"/>
      <c r="O13" s="3"/>
      <c r="P13" s="130"/>
      <c r="Q13" s="10"/>
      <c r="R13" s="4"/>
      <c r="S13" s="2"/>
      <c r="T13" s="3"/>
      <c r="U13" s="1"/>
      <c r="V13" s="2"/>
      <c r="W13" s="4"/>
      <c r="X13" s="3"/>
      <c r="Y13" s="1"/>
      <c r="Z13" s="2"/>
      <c r="AA13" s="2"/>
      <c r="AB13" s="2"/>
      <c r="AC13" s="4"/>
      <c r="AD13" s="4"/>
      <c r="AE13" s="4"/>
      <c r="AF13" s="3"/>
      <c r="AG13" s="1"/>
      <c r="AH13" s="4"/>
      <c r="AI13" s="4"/>
      <c r="AJ13" s="2"/>
      <c r="AK13" s="4"/>
      <c r="AL13" s="2"/>
      <c r="AM13" s="2"/>
      <c r="AN13" s="3"/>
      <c r="AO13" s="1"/>
      <c r="AP13" s="2"/>
      <c r="AQ13" s="2"/>
      <c r="AR13" s="10"/>
      <c r="AS13" s="1"/>
      <c r="AT13" s="2"/>
      <c r="AU13" s="10"/>
      <c r="AV13" s="1"/>
      <c r="AW13" s="2"/>
      <c r="AX13" s="2"/>
      <c r="AY13" s="4"/>
      <c r="AZ13" s="2"/>
      <c r="BA13" s="2"/>
      <c r="BB13" s="3"/>
      <c r="BC13" s="9">
        <f t="shared" si="0"/>
      </c>
    </row>
    <row r="14" spans="1:55" ht="12" customHeight="1">
      <c r="A14" s="9"/>
      <c r="B14" s="197"/>
      <c r="C14" s="194">
        <f t="shared" si="1"/>
      </c>
      <c r="D14" s="1"/>
      <c r="E14" s="4"/>
      <c r="F14" s="3"/>
      <c r="G14" s="1"/>
      <c r="H14" s="3"/>
      <c r="I14" s="1"/>
      <c r="J14" s="3"/>
      <c r="K14" s="4"/>
      <c r="L14" s="2"/>
      <c r="M14" s="4"/>
      <c r="N14" s="4"/>
      <c r="O14" s="3"/>
      <c r="P14" s="130"/>
      <c r="Q14" s="10"/>
      <c r="R14" s="4"/>
      <c r="S14" s="2"/>
      <c r="T14" s="3"/>
      <c r="U14" s="1"/>
      <c r="V14" s="2"/>
      <c r="W14" s="4"/>
      <c r="X14" s="3"/>
      <c r="Y14" s="1"/>
      <c r="Z14" s="2"/>
      <c r="AA14" s="2"/>
      <c r="AB14" s="2"/>
      <c r="AC14" s="4"/>
      <c r="AD14" s="4"/>
      <c r="AE14" s="4"/>
      <c r="AF14" s="3"/>
      <c r="AG14" s="1"/>
      <c r="AH14" s="4"/>
      <c r="AI14" s="4"/>
      <c r="AJ14" s="2"/>
      <c r="AK14" s="4"/>
      <c r="AL14" s="2"/>
      <c r="AM14" s="2"/>
      <c r="AN14" s="3"/>
      <c r="AO14" s="1"/>
      <c r="AP14" s="2"/>
      <c r="AQ14" s="2"/>
      <c r="AR14" s="10"/>
      <c r="AS14" s="1"/>
      <c r="AT14" s="2"/>
      <c r="AU14" s="10"/>
      <c r="AV14" s="1"/>
      <c r="AW14" s="2"/>
      <c r="AX14" s="2"/>
      <c r="AY14" s="4"/>
      <c r="AZ14" s="2"/>
      <c r="BA14" s="2"/>
      <c r="BB14" s="3"/>
      <c r="BC14" s="9">
        <f t="shared" si="0"/>
      </c>
    </row>
    <row r="15" spans="1:55" ht="12" customHeight="1">
      <c r="A15" s="9"/>
      <c r="B15" s="197"/>
      <c r="C15" s="194">
        <f t="shared" si="1"/>
      </c>
      <c r="D15" s="1"/>
      <c r="E15" s="4"/>
      <c r="F15" s="3"/>
      <c r="G15" s="1"/>
      <c r="H15" s="3"/>
      <c r="I15" s="1"/>
      <c r="J15" s="3"/>
      <c r="K15" s="4"/>
      <c r="L15" s="2"/>
      <c r="M15" s="4"/>
      <c r="N15" s="4"/>
      <c r="O15" s="3"/>
      <c r="P15" s="130"/>
      <c r="Q15" s="10"/>
      <c r="R15" s="4"/>
      <c r="S15" s="2"/>
      <c r="T15" s="3"/>
      <c r="U15" s="1"/>
      <c r="V15" s="2"/>
      <c r="W15" s="4"/>
      <c r="X15" s="3"/>
      <c r="Y15" s="1"/>
      <c r="Z15" s="2"/>
      <c r="AA15" s="2"/>
      <c r="AB15" s="2"/>
      <c r="AC15" s="4"/>
      <c r="AD15" s="4"/>
      <c r="AE15" s="4"/>
      <c r="AF15" s="3"/>
      <c r="AG15" s="1"/>
      <c r="AH15" s="4"/>
      <c r="AI15" s="4"/>
      <c r="AJ15" s="2"/>
      <c r="AK15" s="4"/>
      <c r="AL15" s="2"/>
      <c r="AM15" s="2"/>
      <c r="AN15" s="3"/>
      <c r="AO15" s="1"/>
      <c r="AP15" s="2"/>
      <c r="AQ15" s="2"/>
      <c r="AR15" s="10"/>
      <c r="AS15" s="1"/>
      <c r="AT15" s="2"/>
      <c r="AU15" s="10"/>
      <c r="AV15" s="1"/>
      <c r="AW15" s="2"/>
      <c r="AX15" s="2"/>
      <c r="AY15" s="4"/>
      <c r="AZ15" s="2"/>
      <c r="BA15" s="2"/>
      <c r="BB15" s="3"/>
      <c r="BC15" s="9">
        <f t="shared" si="0"/>
      </c>
    </row>
    <row r="16" spans="1:55" ht="12" customHeight="1">
      <c r="A16" s="9"/>
      <c r="B16" s="197"/>
      <c r="C16" s="194">
        <f t="shared" si="1"/>
      </c>
      <c r="D16" s="1"/>
      <c r="E16" s="4"/>
      <c r="F16" s="3"/>
      <c r="G16" s="1"/>
      <c r="H16" s="3"/>
      <c r="I16" s="1"/>
      <c r="J16" s="3"/>
      <c r="K16" s="4"/>
      <c r="L16" s="2"/>
      <c r="M16" s="4"/>
      <c r="N16" s="4"/>
      <c r="O16" s="3"/>
      <c r="P16" s="130"/>
      <c r="Q16" s="10"/>
      <c r="R16" s="4"/>
      <c r="S16" s="2"/>
      <c r="T16" s="3"/>
      <c r="U16" s="1"/>
      <c r="V16" s="2"/>
      <c r="W16" s="4"/>
      <c r="X16" s="3"/>
      <c r="Y16" s="1"/>
      <c r="Z16" s="2"/>
      <c r="AA16" s="2"/>
      <c r="AB16" s="2"/>
      <c r="AC16" s="4"/>
      <c r="AD16" s="4"/>
      <c r="AE16" s="4"/>
      <c r="AF16" s="3"/>
      <c r="AG16" s="1"/>
      <c r="AH16" s="4"/>
      <c r="AI16" s="4"/>
      <c r="AJ16" s="2"/>
      <c r="AK16" s="4"/>
      <c r="AL16" s="2"/>
      <c r="AM16" s="2"/>
      <c r="AN16" s="3"/>
      <c r="AO16" s="1"/>
      <c r="AP16" s="2"/>
      <c r="AQ16" s="2"/>
      <c r="AR16" s="10"/>
      <c r="AS16" s="1"/>
      <c r="AT16" s="2"/>
      <c r="AU16" s="10"/>
      <c r="AV16" s="1"/>
      <c r="AW16" s="2"/>
      <c r="AX16" s="2"/>
      <c r="AY16" s="4"/>
      <c r="AZ16" s="2"/>
      <c r="BA16" s="2"/>
      <c r="BB16" s="3"/>
      <c r="BC16" s="9">
        <f t="shared" si="0"/>
      </c>
    </row>
    <row r="17" spans="1:55" ht="12" customHeight="1">
      <c r="A17" s="9"/>
      <c r="B17" s="197"/>
      <c r="C17" s="194">
        <f t="shared" si="1"/>
      </c>
      <c r="D17" s="1"/>
      <c r="E17" s="4"/>
      <c r="F17" s="3"/>
      <c r="G17" s="1"/>
      <c r="H17" s="3"/>
      <c r="I17" s="1"/>
      <c r="J17" s="3"/>
      <c r="K17" s="4"/>
      <c r="L17" s="2"/>
      <c r="M17" s="4"/>
      <c r="N17" s="4"/>
      <c r="O17" s="3"/>
      <c r="P17" s="130"/>
      <c r="Q17" s="10"/>
      <c r="R17" s="4"/>
      <c r="S17" s="2"/>
      <c r="T17" s="3"/>
      <c r="U17" s="1"/>
      <c r="V17" s="2"/>
      <c r="W17" s="4"/>
      <c r="X17" s="3"/>
      <c r="Y17" s="1"/>
      <c r="Z17" s="2"/>
      <c r="AA17" s="2"/>
      <c r="AB17" s="2"/>
      <c r="AC17" s="4"/>
      <c r="AD17" s="4"/>
      <c r="AE17" s="4"/>
      <c r="AF17" s="3"/>
      <c r="AG17" s="1"/>
      <c r="AH17" s="4"/>
      <c r="AI17" s="4"/>
      <c r="AJ17" s="2"/>
      <c r="AK17" s="4"/>
      <c r="AL17" s="2"/>
      <c r="AM17" s="2"/>
      <c r="AN17" s="3"/>
      <c r="AO17" s="1"/>
      <c r="AP17" s="2"/>
      <c r="AQ17" s="2"/>
      <c r="AR17" s="10"/>
      <c r="AS17" s="1"/>
      <c r="AT17" s="2"/>
      <c r="AU17" s="10"/>
      <c r="AV17" s="1"/>
      <c r="AW17" s="2"/>
      <c r="AX17" s="2"/>
      <c r="AY17" s="4"/>
      <c r="AZ17" s="2"/>
      <c r="BA17" s="2"/>
      <c r="BB17" s="3"/>
      <c r="BC17" s="9">
        <f aca="true" t="shared" si="2" ref="BC17:BC23">IF(A17&lt;&gt;"",A17,"")</f>
      </c>
    </row>
    <row r="18" spans="1:55" ht="12" customHeight="1">
      <c r="A18" s="9"/>
      <c r="B18" s="197"/>
      <c r="C18" s="194">
        <f t="shared" si="1"/>
      </c>
      <c r="D18" s="1"/>
      <c r="E18" s="4"/>
      <c r="F18" s="3"/>
      <c r="G18" s="1"/>
      <c r="H18" s="3"/>
      <c r="I18" s="1"/>
      <c r="J18" s="3"/>
      <c r="K18" s="4"/>
      <c r="L18" s="2"/>
      <c r="M18" s="4"/>
      <c r="N18" s="4"/>
      <c r="O18" s="3"/>
      <c r="P18" s="130"/>
      <c r="Q18" s="10"/>
      <c r="R18" s="4"/>
      <c r="S18" s="2"/>
      <c r="T18" s="3"/>
      <c r="U18" s="1"/>
      <c r="V18" s="2"/>
      <c r="W18" s="4"/>
      <c r="X18" s="3"/>
      <c r="Y18" s="1"/>
      <c r="Z18" s="2"/>
      <c r="AA18" s="2"/>
      <c r="AB18" s="2"/>
      <c r="AC18" s="4"/>
      <c r="AD18" s="4"/>
      <c r="AE18" s="4"/>
      <c r="AF18" s="3"/>
      <c r="AG18" s="1"/>
      <c r="AH18" s="4"/>
      <c r="AI18" s="4"/>
      <c r="AJ18" s="2"/>
      <c r="AK18" s="4"/>
      <c r="AL18" s="2"/>
      <c r="AM18" s="2"/>
      <c r="AN18" s="3"/>
      <c r="AO18" s="1"/>
      <c r="AP18" s="2"/>
      <c r="AQ18" s="2"/>
      <c r="AR18" s="10"/>
      <c r="AS18" s="1"/>
      <c r="AT18" s="2"/>
      <c r="AU18" s="10"/>
      <c r="AV18" s="1"/>
      <c r="AW18" s="2"/>
      <c r="AX18" s="2"/>
      <c r="AY18" s="4"/>
      <c r="AZ18" s="2"/>
      <c r="BA18" s="2"/>
      <c r="BB18" s="3"/>
      <c r="BC18" s="9">
        <f t="shared" si="2"/>
      </c>
    </row>
    <row r="19" spans="1:55" ht="12" customHeight="1">
      <c r="A19" s="9"/>
      <c r="B19" s="197"/>
      <c r="C19" s="194">
        <f t="shared" si="1"/>
      </c>
      <c r="D19" s="1"/>
      <c r="E19" s="4"/>
      <c r="F19" s="3"/>
      <c r="G19" s="1"/>
      <c r="H19" s="3"/>
      <c r="I19" s="1"/>
      <c r="J19" s="3"/>
      <c r="K19" s="4"/>
      <c r="L19" s="2"/>
      <c r="M19" s="4"/>
      <c r="N19" s="4"/>
      <c r="O19" s="3"/>
      <c r="P19" s="130"/>
      <c r="Q19" s="10"/>
      <c r="R19" s="4"/>
      <c r="S19" s="2"/>
      <c r="T19" s="3"/>
      <c r="U19" s="1"/>
      <c r="V19" s="2"/>
      <c r="W19" s="4"/>
      <c r="X19" s="3"/>
      <c r="Y19" s="1"/>
      <c r="Z19" s="2"/>
      <c r="AA19" s="2"/>
      <c r="AB19" s="2"/>
      <c r="AC19" s="4"/>
      <c r="AD19" s="4"/>
      <c r="AE19" s="4"/>
      <c r="AF19" s="3"/>
      <c r="AG19" s="1"/>
      <c r="AH19" s="4"/>
      <c r="AI19" s="4"/>
      <c r="AJ19" s="2"/>
      <c r="AK19" s="4"/>
      <c r="AL19" s="2"/>
      <c r="AM19" s="2"/>
      <c r="AN19" s="3"/>
      <c r="AO19" s="1"/>
      <c r="AP19" s="2"/>
      <c r="AQ19" s="2"/>
      <c r="AR19" s="10"/>
      <c r="AS19" s="1"/>
      <c r="AT19" s="2"/>
      <c r="AU19" s="10"/>
      <c r="AV19" s="1"/>
      <c r="AW19" s="2"/>
      <c r="AX19" s="2"/>
      <c r="AY19" s="4"/>
      <c r="AZ19" s="2"/>
      <c r="BA19" s="2"/>
      <c r="BB19" s="3"/>
      <c r="BC19" s="9">
        <f t="shared" si="2"/>
      </c>
    </row>
    <row r="20" spans="1:55" ht="12" customHeight="1">
      <c r="A20" s="9"/>
      <c r="B20" s="197"/>
      <c r="C20" s="194">
        <f t="shared" si="1"/>
      </c>
      <c r="D20" s="1"/>
      <c r="E20" s="4"/>
      <c r="F20" s="3"/>
      <c r="G20" s="1"/>
      <c r="H20" s="3"/>
      <c r="I20" s="1"/>
      <c r="J20" s="3"/>
      <c r="K20" s="4"/>
      <c r="L20" s="2"/>
      <c r="M20" s="4"/>
      <c r="N20" s="4"/>
      <c r="O20" s="3"/>
      <c r="P20" s="130"/>
      <c r="Q20" s="10"/>
      <c r="R20" s="4"/>
      <c r="S20" s="2"/>
      <c r="T20" s="3"/>
      <c r="U20" s="1"/>
      <c r="V20" s="2"/>
      <c r="W20" s="4"/>
      <c r="X20" s="3"/>
      <c r="Y20" s="1"/>
      <c r="Z20" s="2"/>
      <c r="AA20" s="2"/>
      <c r="AB20" s="2"/>
      <c r="AC20" s="4"/>
      <c r="AD20" s="4"/>
      <c r="AE20" s="4"/>
      <c r="AF20" s="3"/>
      <c r="AG20" s="1"/>
      <c r="AH20" s="4"/>
      <c r="AI20" s="4"/>
      <c r="AJ20" s="2"/>
      <c r="AK20" s="4"/>
      <c r="AL20" s="2"/>
      <c r="AM20" s="2"/>
      <c r="AN20" s="3"/>
      <c r="AO20" s="1"/>
      <c r="AP20" s="2"/>
      <c r="AQ20" s="2"/>
      <c r="AR20" s="10"/>
      <c r="AS20" s="1"/>
      <c r="AT20" s="2"/>
      <c r="AU20" s="10"/>
      <c r="AV20" s="1"/>
      <c r="AW20" s="2"/>
      <c r="AX20" s="2"/>
      <c r="AY20" s="4"/>
      <c r="AZ20" s="2"/>
      <c r="BA20" s="2"/>
      <c r="BB20" s="3"/>
      <c r="BC20" s="9">
        <f t="shared" si="2"/>
      </c>
    </row>
    <row r="21" spans="1:55" ht="12" customHeight="1">
      <c r="A21" s="9"/>
      <c r="B21" s="197"/>
      <c r="C21" s="194">
        <f t="shared" si="1"/>
      </c>
      <c r="D21" s="1"/>
      <c r="E21" s="4"/>
      <c r="F21" s="3"/>
      <c r="G21" s="1"/>
      <c r="H21" s="3"/>
      <c r="I21" s="1"/>
      <c r="J21" s="3"/>
      <c r="K21" s="4"/>
      <c r="L21" s="2"/>
      <c r="M21" s="4"/>
      <c r="N21" s="4"/>
      <c r="O21" s="3"/>
      <c r="P21" s="130"/>
      <c r="Q21" s="10"/>
      <c r="R21" s="4"/>
      <c r="S21" s="2"/>
      <c r="T21" s="3"/>
      <c r="U21" s="1"/>
      <c r="V21" s="2"/>
      <c r="W21" s="4"/>
      <c r="X21" s="3"/>
      <c r="Y21" s="1"/>
      <c r="Z21" s="2"/>
      <c r="AA21" s="2"/>
      <c r="AB21" s="2"/>
      <c r="AC21" s="4"/>
      <c r="AD21" s="4"/>
      <c r="AE21" s="4"/>
      <c r="AF21" s="3"/>
      <c r="AG21" s="1"/>
      <c r="AH21" s="4"/>
      <c r="AI21" s="4"/>
      <c r="AJ21" s="2"/>
      <c r="AK21" s="4"/>
      <c r="AL21" s="2"/>
      <c r="AM21" s="2"/>
      <c r="AN21" s="3"/>
      <c r="AO21" s="1"/>
      <c r="AP21" s="2"/>
      <c r="AQ21" s="2"/>
      <c r="AR21" s="10"/>
      <c r="AS21" s="1"/>
      <c r="AT21" s="2"/>
      <c r="AU21" s="10"/>
      <c r="AV21" s="1"/>
      <c r="AW21" s="2"/>
      <c r="AX21" s="2"/>
      <c r="AY21" s="4"/>
      <c r="AZ21" s="2"/>
      <c r="BA21" s="2"/>
      <c r="BB21" s="3"/>
      <c r="BC21" s="9">
        <f t="shared" si="2"/>
      </c>
    </row>
    <row r="22" spans="1:55" ht="12" customHeight="1">
      <c r="A22" s="9"/>
      <c r="B22" s="197"/>
      <c r="C22" s="194">
        <f t="shared" si="1"/>
      </c>
      <c r="D22" s="1"/>
      <c r="E22" s="4"/>
      <c r="F22" s="3"/>
      <c r="G22" s="1"/>
      <c r="H22" s="3"/>
      <c r="I22" s="1"/>
      <c r="J22" s="3"/>
      <c r="K22" s="4"/>
      <c r="L22" s="2"/>
      <c r="M22" s="4"/>
      <c r="N22" s="4"/>
      <c r="O22" s="3"/>
      <c r="P22" s="130"/>
      <c r="Q22" s="10"/>
      <c r="R22" s="4"/>
      <c r="S22" s="2"/>
      <c r="T22" s="3"/>
      <c r="U22" s="1"/>
      <c r="V22" s="2"/>
      <c r="W22" s="4"/>
      <c r="X22" s="3"/>
      <c r="Y22" s="1"/>
      <c r="Z22" s="2"/>
      <c r="AA22" s="2"/>
      <c r="AB22" s="2"/>
      <c r="AC22" s="4"/>
      <c r="AD22" s="4"/>
      <c r="AE22" s="4"/>
      <c r="AF22" s="3"/>
      <c r="AG22" s="1"/>
      <c r="AH22" s="4"/>
      <c r="AI22" s="4"/>
      <c r="AJ22" s="2"/>
      <c r="AK22" s="4"/>
      <c r="AL22" s="2"/>
      <c r="AM22" s="2"/>
      <c r="AN22" s="3"/>
      <c r="AO22" s="1"/>
      <c r="AP22" s="2"/>
      <c r="AQ22" s="2"/>
      <c r="AR22" s="10"/>
      <c r="AS22" s="1"/>
      <c r="AT22" s="2"/>
      <c r="AU22" s="10"/>
      <c r="AV22" s="1"/>
      <c r="AW22" s="2"/>
      <c r="AX22" s="2"/>
      <c r="AY22" s="4"/>
      <c r="AZ22" s="2"/>
      <c r="BA22" s="2"/>
      <c r="BB22" s="3"/>
      <c r="BC22" s="9">
        <f t="shared" si="2"/>
      </c>
    </row>
    <row r="23" spans="1:55" ht="12" customHeight="1">
      <c r="A23" s="9"/>
      <c r="B23" s="197"/>
      <c r="C23" s="194">
        <f t="shared" si="1"/>
      </c>
      <c r="D23" s="1"/>
      <c r="E23" s="4"/>
      <c r="F23" s="3"/>
      <c r="G23" s="1"/>
      <c r="H23" s="3"/>
      <c r="I23" s="1"/>
      <c r="J23" s="3"/>
      <c r="K23" s="4"/>
      <c r="L23" s="2"/>
      <c r="M23" s="4"/>
      <c r="N23" s="4"/>
      <c r="O23" s="3"/>
      <c r="P23" s="130"/>
      <c r="Q23" s="10"/>
      <c r="R23" s="4"/>
      <c r="S23" s="2"/>
      <c r="T23" s="3"/>
      <c r="U23" s="1"/>
      <c r="V23" s="2"/>
      <c r="W23" s="4"/>
      <c r="X23" s="3"/>
      <c r="Y23" s="1"/>
      <c r="Z23" s="2"/>
      <c r="AA23" s="2"/>
      <c r="AB23" s="2"/>
      <c r="AC23" s="4"/>
      <c r="AD23" s="4"/>
      <c r="AE23" s="4"/>
      <c r="AF23" s="3"/>
      <c r="AG23" s="1"/>
      <c r="AH23" s="4"/>
      <c r="AI23" s="4"/>
      <c r="AJ23" s="2"/>
      <c r="AK23" s="4"/>
      <c r="AL23" s="2"/>
      <c r="AM23" s="2"/>
      <c r="AN23" s="3"/>
      <c r="AO23" s="1"/>
      <c r="AP23" s="2"/>
      <c r="AQ23" s="2"/>
      <c r="AR23" s="10"/>
      <c r="AS23" s="1"/>
      <c r="AT23" s="2"/>
      <c r="AU23" s="10"/>
      <c r="AV23" s="1"/>
      <c r="AW23" s="2"/>
      <c r="AX23" s="2"/>
      <c r="AY23" s="4"/>
      <c r="AZ23" s="2"/>
      <c r="BA23" s="2"/>
      <c r="BB23" s="3"/>
      <c r="BC23" s="9">
        <f t="shared" si="2"/>
      </c>
    </row>
    <row r="24" spans="1:55" ht="12" customHeight="1">
      <c r="A24" s="9"/>
      <c r="B24" s="197"/>
      <c r="C24" s="194">
        <f t="shared" si="1"/>
      </c>
      <c r="D24" s="1"/>
      <c r="E24" s="4"/>
      <c r="F24" s="3"/>
      <c r="G24" s="1"/>
      <c r="H24" s="3"/>
      <c r="I24" s="1"/>
      <c r="J24" s="3"/>
      <c r="K24" s="4"/>
      <c r="L24" s="2"/>
      <c r="M24" s="4"/>
      <c r="N24" s="4"/>
      <c r="O24" s="3"/>
      <c r="P24" s="130"/>
      <c r="Q24" s="10"/>
      <c r="R24" s="4"/>
      <c r="S24" s="2"/>
      <c r="T24" s="3"/>
      <c r="U24" s="1"/>
      <c r="V24" s="2"/>
      <c r="W24" s="4"/>
      <c r="X24" s="3"/>
      <c r="Y24" s="1"/>
      <c r="Z24" s="2"/>
      <c r="AA24" s="2"/>
      <c r="AB24" s="2"/>
      <c r="AC24" s="4"/>
      <c r="AD24" s="4"/>
      <c r="AE24" s="4"/>
      <c r="AF24" s="3"/>
      <c r="AG24" s="1"/>
      <c r="AH24" s="4"/>
      <c r="AI24" s="4"/>
      <c r="AJ24" s="2"/>
      <c r="AK24" s="4"/>
      <c r="AL24" s="2"/>
      <c r="AM24" s="2"/>
      <c r="AN24" s="3"/>
      <c r="AO24" s="1"/>
      <c r="AP24" s="2"/>
      <c r="AQ24" s="2"/>
      <c r="AR24" s="10"/>
      <c r="AS24" s="1"/>
      <c r="AT24" s="2"/>
      <c r="AU24" s="10"/>
      <c r="AV24" s="1"/>
      <c r="AW24" s="2"/>
      <c r="AX24" s="2"/>
      <c r="AY24" s="4"/>
      <c r="AZ24" s="2"/>
      <c r="BA24" s="2"/>
      <c r="BB24" s="3"/>
      <c r="BC24" s="9">
        <f t="shared" si="0"/>
      </c>
    </row>
    <row r="25" spans="1:55" ht="12" customHeight="1">
      <c r="A25" s="9"/>
      <c r="B25" s="197"/>
      <c r="C25" s="194">
        <f t="shared" si="1"/>
      </c>
      <c r="D25" s="1"/>
      <c r="E25" s="4"/>
      <c r="F25" s="3"/>
      <c r="G25" s="1"/>
      <c r="H25" s="3"/>
      <c r="I25" s="1"/>
      <c r="J25" s="3"/>
      <c r="K25" s="4"/>
      <c r="L25" s="2"/>
      <c r="M25" s="4"/>
      <c r="N25" s="4"/>
      <c r="O25" s="3"/>
      <c r="P25" s="130"/>
      <c r="Q25" s="10"/>
      <c r="R25" s="4"/>
      <c r="S25" s="2"/>
      <c r="T25" s="3"/>
      <c r="U25" s="1"/>
      <c r="V25" s="2"/>
      <c r="W25" s="4"/>
      <c r="X25" s="3"/>
      <c r="Y25" s="1"/>
      <c r="Z25" s="2"/>
      <c r="AA25" s="2"/>
      <c r="AB25" s="2"/>
      <c r="AC25" s="4"/>
      <c r="AD25" s="4"/>
      <c r="AE25" s="4"/>
      <c r="AF25" s="3"/>
      <c r="AG25" s="1"/>
      <c r="AH25" s="4"/>
      <c r="AI25" s="4"/>
      <c r="AJ25" s="2"/>
      <c r="AK25" s="4"/>
      <c r="AL25" s="2"/>
      <c r="AM25" s="2"/>
      <c r="AN25" s="3"/>
      <c r="AO25" s="1"/>
      <c r="AP25" s="2"/>
      <c r="AQ25" s="2"/>
      <c r="AR25" s="10"/>
      <c r="AS25" s="1"/>
      <c r="AT25" s="2"/>
      <c r="AU25" s="10"/>
      <c r="AV25" s="1"/>
      <c r="AW25" s="2"/>
      <c r="AX25" s="2"/>
      <c r="AY25" s="4"/>
      <c r="AZ25" s="2"/>
      <c r="BA25" s="2"/>
      <c r="BB25" s="3"/>
      <c r="BC25" s="9">
        <f t="shared" si="0"/>
      </c>
    </row>
    <row r="26" spans="1:55" ht="12" customHeight="1">
      <c r="A26" s="9"/>
      <c r="B26" s="197"/>
      <c r="C26" s="194">
        <f t="shared" si="1"/>
      </c>
      <c r="D26" s="1"/>
      <c r="E26" s="4"/>
      <c r="F26" s="3"/>
      <c r="G26" s="1"/>
      <c r="H26" s="3"/>
      <c r="I26" s="1"/>
      <c r="J26" s="3"/>
      <c r="K26" s="4"/>
      <c r="L26" s="2"/>
      <c r="M26" s="4"/>
      <c r="N26" s="4"/>
      <c r="O26" s="3"/>
      <c r="P26" s="130"/>
      <c r="Q26" s="10"/>
      <c r="R26" s="4"/>
      <c r="S26" s="2"/>
      <c r="T26" s="3"/>
      <c r="U26" s="1"/>
      <c r="V26" s="2"/>
      <c r="W26" s="4"/>
      <c r="X26" s="3"/>
      <c r="Y26" s="1"/>
      <c r="Z26" s="2"/>
      <c r="AA26" s="2"/>
      <c r="AB26" s="2"/>
      <c r="AC26" s="4"/>
      <c r="AD26" s="4"/>
      <c r="AE26" s="4"/>
      <c r="AF26" s="3"/>
      <c r="AG26" s="1"/>
      <c r="AH26" s="4"/>
      <c r="AI26" s="4"/>
      <c r="AJ26" s="2"/>
      <c r="AK26" s="4"/>
      <c r="AL26" s="2"/>
      <c r="AM26" s="2"/>
      <c r="AN26" s="3"/>
      <c r="AO26" s="1"/>
      <c r="AP26" s="2"/>
      <c r="AQ26" s="2"/>
      <c r="AR26" s="10"/>
      <c r="AS26" s="1"/>
      <c r="AT26" s="2"/>
      <c r="AU26" s="10"/>
      <c r="AV26" s="1"/>
      <c r="AW26" s="2"/>
      <c r="AX26" s="2"/>
      <c r="AY26" s="4"/>
      <c r="AZ26" s="2"/>
      <c r="BA26" s="2"/>
      <c r="BB26" s="3"/>
      <c r="BC26" s="9">
        <f t="shared" si="0"/>
      </c>
    </row>
    <row r="27" spans="1:55" ht="12" customHeight="1">
      <c r="A27" s="9"/>
      <c r="B27" s="197"/>
      <c r="C27" s="194">
        <f t="shared" si="1"/>
      </c>
      <c r="D27" s="1"/>
      <c r="E27" s="4"/>
      <c r="F27" s="3"/>
      <c r="G27" s="1"/>
      <c r="H27" s="3"/>
      <c r="I27" s="1"/>
      <c r="J27" s="3"/>
      <c r="K27" s="4"/>
      <c r="L27" s="2"/>
      <c r="M27" s="4"/>
      <c r="N27" s="4"/>
      <c r="O27" s="3"/>
      <c r="P27" s="130"/>
      <c r="Q27" s="10"/>
      <c r="R27" s="4"/>
      <c r="S27" s="2"/>
      <c r="T27" s="3"/>
      <c r="U27" s="1"/>
      <c r="V27" s="2"/>
      <c r="W27" s="4"/>
      <c r="X27" s="3"/>
      <c r="Y27" s="1"/>
      <c r="Z27" s="2"/>
      <c r="AA27" s="2"/>
      <c r="AB27" s="2"/>
      <c r="AC27" s="4"/>
      <c r="AD27" s="4"/>
      <c r="AE27" s="4"/>
      <c r="AF27" s="3"/>
      <c r="AG27" s="1"/>
      <c r="AH27" s="4"/>
      <c r="AI27" s="4"/>
      <c r="AJ27" s="2"/>
      <c r="AK27" s="4"/>
      <c r="AL27" s="2"/>
      <c r="AM27" s="2"/>
      <c r="AN27" s="3"/>
      <c r="AO27" s="1"/>
      <c r="AP27" s="2"/>
      <c r="AQ27" s="2"/>
      <c r="AR27" s="10"/>
      <c r="AS27" s="1"/>
      <c r="AT27" s="2"/>
      <c r="AU27" s="10"/>
      <c r="AV27" s="1"/>
      <c r="AW27" s="2"/>
      <c r="AX27" s="2"/>
      <c r="AY27" s="4"/>
      <c r="AZ27" s="2"/>
      <c r="BA27" s="2"/>
      <c r="BB27" s="3"/>
      <c r="BC27" s="9">
        <f t="shared" si="0"/>
      </c>
    </row>
    <row r="28" spans="1:55" ht="12" customHeight="1">
      <c r="A28" s="9"/>
      <c r="B28" s="197"/>
      <c r="C28" s="194">
        <f t="shared" si="1"/>
      </c>
      <c r="D28" s="1"/>
      <c r="E28" s="4"/>
      <c r="F28" s="3"/>
      <c r="G28" s="1"/>
      <c r="H28" s="3"/>
      <c r="I28" s="1"/>
      <c r="J28" s="3"/>
      <c r="K28" s="4"/>
      <c r="L28" s="2"/>
      <c r="M28" s="4"/>
      <c r="N28" s="4"/>
      <c r="O28" s="3"/>
      <c r="P28" s="130"/>
      <c r="Q28" s="10"/>
      <c r="R28" s="4"/>
      <c r="S28" s="2"/>
      <c r="T28" s="3"/>
      <c r="U28" s="1"/>
      <c r="V28" s="2"/>
      <c r="W28" s="4"/>
      <c r="X28" s="3"/>
      <c r="Y28" s="1"/>
      <c r="Z28" s="2"/>
      <c r="AA28" s="2"/>
      <c r="AB28" s="2"/>
      <c r="AC28" s="4"/>
      <c r="AD28" s="4"/>
      <c r="AE28" s="4"/>
      <c r="AF28" s="3"/>
      <c r="AG28" s="1"/>
      <c r="AH28" s="4"/>
      <c r="AI28" s="4"/>
      <c r="AJ28" s="2"/>
      <c r="AK28" s="4"/>
      <c r="AL28" s="2"/>
      <c r="AM28" s="2"/>
      <c r="AN28" s="3"/>
      <c r="AO28" s="1"/>
      <c r="AP28" s="2"/>
      <c r="AQ28" s="2"/>
      <c r="AR28" s="10"/>
      <c r="AS28" s="1"/>
      <c r="AT28" s="2"/>
      <c r="AU28" s="10"/>
      <c r="AV28" s="1"/>
      <c r="AW28" s="2"/>
      <c r="AX28" s="2"/>
      <c r="AY28" s="4"/>
      <c r="AZ28" s="2"/>
      <c r="BA28" s="2"/>
      <c r="BB28" s="3"/>
      <c r="BC28" s="9">
        <f t="shared" si="0"/>
      </c>
    </row>
    <row r="29" spans="1:55" ht="12" customHeight="1">
      <c r="A29" s="9"/>
      <c r="B29" s="197"/>
      <c r="C29" s="194">
        <f t="shared" si="1"/>
      </c>
      <c r="D29" s="1"/>
      <c r="E29" s="4"/>
      <c r="F29" s="3"/>
      <c r="G29" s="1"/>
      <c r="H29" s="3"/>
      <c r="I29" s="1"/>
      <c r="J29" s="3"/>
      <c r="K29" s="4"/>
      <c r="L29" s="2"/>
      <c r="M29" s="4"/>
      <c r="N29" s="4"/>
      <c r="O29" s="3"/>
      <c r="P29" s="130"/>
      <c r="Q29" s="10"/>
      <c r="R29" s="4"/>
      <c r="S29" s="2"/>
      <c r="T29" s="3"/>
      <c r="U29" s="1"/>
      <c r="V29" s="2"/>
      <c r="W29" s="4"/>
      <c r="X29" s="3"/>
      <c r="Y29" s="1"/>
      <c r="Z29" s="2"/>
      <c r="AA29" s="2"/>
      <c r="AB29" s="2"/>
      <c r="AC29" s="4"/>
      <c r="AD29" s="4"/>
      <c r="AE29" s="4"/>
      <c r="AF29" s="3"/>
      <c r="AG29" s="1"/>
      <c r="AH29" s="4"/>
      <c r="AI29" s="4"/>
      <c r="AJ29" s="2"/>
      <c r="AK29" s="4"/>
      <c r="AL29" s="2"/>
      <c r="AM29" s="2"/>
      <c r="AN29" s="3"/>
      <c r="AO29" s="1"/>
      <c r="AP29" s="2"/>
      <c r="AQ29" s="2"/>
      <c r="AR29" s="10"/>
      <c r="AS29" s="1"/>
      <c r="AT29" s="2"/>
      <c r="AU29" s="10"/>
      <c r="AV29" s="1"/>
      <c r="AW29" s="2"/>
      <c r="AX29" s="2"/>
      <c r="AY29" s="4"/>
      <c r="AZ29" s="2"/>
      <c r="BA29" s="2"/>
      <c r="BB29" s="3"/>
      <c r="BC29" s="9">
        <f t="shared" si="0"/>
      </c>
    </row>
    <row r="30" spans="1:55" ht="12" customHeight="1">
      <c r="A30" s="9"/>
      <c r="B30" s="197"/>
      <c r="C30" s="194">
        <f t="shared" si="1"/>
      </c>
      <c r="D30" s="1"/>
      <c r="E30" s="4"/>
      <c r="F30" s="3"/>
      <c r="G30" s="1"/>
      <c r="H30" s="3"/>
      <c r="I30" s="1"/>
      <c r="J30" s="3"/>
      <c r="K30" s="4"/>
      <c r="L30" s="2"/>
      <c r="M30" s="4"/>
      <c r="N30" s="4"/>
      <c r="O30" s="3"/>
      <c r="P30" s="130"/>
      <c r="Q30" s="10"/>
      <c r="R30" s="4"/>
      <c r="S30" s="2"/>
      <c r="T30" s="3"/>
      <c r="U30" s="1"/>
      <c r="V30" s="2"/>
      <c r="W30" s="4"/>
      <c r="X30" s="3"/>
      <c r="Y30" s="1"/>
      <c r="Z30" s="2"/>
      <c r="AA30" s="2"/>
      <c r="AB30" s="2"/>
      <c r="AC30" s="4"/>
      <c r="AD30" s="4"/>
      <c r="AE30" s="4"/>
      <c r="AF30" s="3"/>
      <c r="AG30" s="1"/>
      <c r="AH30" s="4"/>
      <c r="AI30" s="4"/>
      <c r="AJ30" s="2"/>
      <c r="AK30" s="4"/>
      <c r="AL30" s="2"/>
      <c r="AM30" s="2"/>
      <c r="AN30" s="3"/>
      <c r="AO30" s="1"/>
      <c r="AP30" s="2"/>
      <c r="AQ30" s="2"/>
      <c r="AR30" s="10"/>
      <c r="AS30" s="1"/>
      <c r="AT30" s="2"/>
      <c r="AU30" s="10"/>
      <c r="AV30" s="1"/>
      <c r="AW30" s="2"/>
      <c r="AX30" s="2"/>
      <c r="AY30" s="4"/>
      <c r="AZ30" s="2"/>
      <c r="BA30" s="2"/>
      <c r="BB30" s="3"/>
      <c r="BC30" s="9">
        <f t="shared" si="0"/>
      </c>
    </row>
    <row r="31" spans="1:55" ht="12" customHeight="1">
      <c r="A31" s="9"/>
      <c r="B31" s="197"/>
      <c r="C31" s="194">
        <f t="shared" si="1"/>
      </c>
      <c r="D31" s="1"/>
      <c r="E31" s="4"/>
      <c r="F31" s="3"/>
      <c r="G31" s="1"/>
      <c r="H31" s="3"/>
      <c r="I31" s="1"/>
      <c r="J31" s="3"/>
      <c r="K31" s="4"/>
      <c r="L31" s="2"/>
      <c r="M31" s="4"/>
      <c r="N31" s="4"/>
      <c r="O31" s="3"/>
      <c r="P31" s="130"/>
      <c r="Q31" s="10"/>
      <c r="R31" s="4"/>
      <c r="S31" s="2"/>
      <c r="T31" s="3"/>
      <c r="U31" s="1"/>
      <c r="V31" s="2"/>
      <c r="W31" s="4"/>
      <c r="X31" s="3"/>
      <c r="Y31" s="1"/>
      <c r="Z31" s="2"/>
      <c r="AA31" s="2"/>
      <c r="AB31" s="2"/>
      <c r="AC31" s="4"/>
      <c r="AD31" s="4"/>
      <c r="AE31" s="4"/>
      <c r="AF31" s="3"/>
      <c r="AG31" s="1"/>
      <c r="AH31" s="4"/>
      <c r="AI31" s="4"/>
      <c r="AJ31" s="2"/>
      <c r="AK31" s="4"/>
      <c r="AL31" s="2"/>
      <c r="AM31" s="2"/>
      <c r="AN31" s="3"/>
      <c r="AO31" s="1"/>
      <c r="AP31" s="2"/>
      <c r="AQ31" s="2"/>
      <c r="AR31" s="10"/>
      <c r="AS31" s="1"/>
      <c r="AT31" s="2"/>
      <c r="AU31" s="10"/>
      <c r="AV31" s="1"/>
      <c r="AW31" s="2"/>
      <c r="AX31" s="2"/>
      <c r="AY31" s="4"/>
      <c r="AZ31" s="2"/>
      <c r="BA31" s="2"/>
      <c r="BB31" s="3"/>
      <c r="BC31" s="9">
        <f t="shared" si="0"/>
      </c>
    </row>
    <row r="32" spans="1:55" ht="12" customHeight="1">
      <c r="A32" s="9"/>
      <c r="B32" s="197"/>
      <c r="C32" s="194">
        <f t="shared" si="1"/>
      </c>
      <c r="D32" s="1"/>
      <c r="E32" s="4"/>
      <c r="F32" s="3"/>
      <c r="G32" s="1"/>
      <c r="H32" s="3"/>
      <c r="I32" s="1"/>
      <c r="J32" s="3"/>
      <c r="K32" s="4"/>
      <c r="L32" s="2"/>
      <c r="M32" s="4"/>
      <c r="N32" s="4"/>
      <c r="O32" s="3"/>
      <c r="P32" s="130"/>
      <c r="Q32" s="10"/>
      <c r="R32" s="4"/>
      <c r="S32" s="2"/>
      <c r="T32" s="3"/>
      <c r="U32" s="1"/>
      <c r="V32" s="2"/>
      <c r="W32" s="4"/>
      <c r="X32" s="3"/>
      <c r="Y32" s="1"/>
      <c r="Z32" s="2"/>
      <c r="AA32" s="2"/>
      <c r="AB32" s="2"/>
      <c r="AC32" s="4"/>
      <c r="AD32" s="4"/>
      <c r="AE32" s="4"/>
      <c r="AF32" s="3"/>
      <c r="AG32" s="1"/>
      <c r="AH32" s="4"/>
      <c r="AI32" s="4"/>
      <c r="AJ32" s="2"/>
      <c r="AK32" s="4"/>
      <c r="AL32" s="2"/>
      <c r="AM32" s="2"/>
      <c r="AN32" s="3"/>
      <c r="AO32" s="1"/>
      <c r="AP32" s="2"/>
      <c r="AQ32" s="2"/>
      <c r="AR32" s="10"/>
      <c r="AS32" s="1"/>
      <c r="AT32" s="2"/>
      <c r="AU32" s="10"/>
      <c r="AV32" s="1"/>
      <c r="AW32" s="2"/>
      <c r="AX32" s="2"/>
      <c r="AY32" s="4"/>
      <c r="AZ32" s="2"/>
      <c r="BA32" s="2"/>
      <c r="BB32" s="3"/>
      <c r="BC32" s="9">
        <f t="shared" si="0"/>
      </c>
    </row>
    <row r="33" spans="1:55" ht="12" customHeight="1">
      <c r="A33" s="9"/>
      <c r="B33" s="197"/>
      <c r="C33" s="194">
        <f t="shared" si="1"/>
      </c>
      <c r="D33" s="1"/>
      <c r="E33" s="4"/>
      <c r="F33" s="3"/>
      <c r="G33" s="1"/>
      <c r="H33" s="3"/>
      <c r="I33" s="1"/>
      <c r="J33" s="3"/>
      <c r="K33" s="4"/>
      <c r="L33" s="2"/>
      <c r="M33" s="4"/>
      <c r="N33" s="4"/>
      <c r="O33" s="3"/>
      <c r="P33" s="130"/>
      <c r="Q33" s="10"/>
      <c r="R33" s="4"/>
      <c r="S33" s="2"/>
      <c r="T33" s="3"/>
      <c r="U33" s="1"/>
      <c r="V33" s="2"/>
      <c r="W33" s="4"/>
      <c r="X33" s="3"/>
      <c r="Y33" s="1"/>
      <c r="Z33" s="2"/>
      <c r="AA33" s="2"/>
      <c r="AB33" s="2"/>
      <c r="AC33" s="4"/>
      <c r="AD33" s="4"/>
      <c r="AE33" s="4"/>
      <c r="AF33" s="3"/>
      <c r="AG33" s="1"/>
      <c r="AH33" s="4"/>
      <c r="AI33" s="4"/>
      <c r="AJ33" s="2"/>
      <c r="AK33" s="4"/>
      <c r="AL33" s="2"/>
      <c r="AM33" s="2"/>
      <c r="AN33" s="3"/>
      <c r="AO33" s="1"/>
      <c r="AP33" s="2"/>
      <c r="AQ33" s="2"/>
      <c r="AR33" s="10"/>
      <c r="AS33" s="1"/>
      <c r="AT33" s="2"/>
      <c r="AU33" s="10"/>
      <c r="AV33" s="1"/>
      <c r="AW33" s="2"/>
      <c r="AX33" s="2"/>
      <c r="AY33" s="4"/>
      <c r="AZ33" s="2"/>
      <c r="BA33" s="2"/>
      <c r="BB33" s="3"/>
      <c r="BC33" s="9">
        <f t="shared" si="0"/>
      </c>
    </row>
    <row r="34" spans="1:55" ht="12" customHeight="1">
      <c r="A34" s="9"/>
      <c r="B34" s="197"/>
      <c r="C34" s="194">
        <f t="shared" si="1"/>
      </c>
      <c r="D34" s="1"/>
      <c r="E34" s="4"/>
      <c r="F34" s="3"/>
      <c r="G34" s="1"/>
      <c r="H34" s="3"/>
      <c r="I34" s="1"/>
      <c r="J34" s="3"/>
      <c r="K34" s="4"/>
      <c r="L34" s="2"/>
      <c r="M34" s="4"/>
      <c r="N34" s="4"/>
      <c r="O34" s="3"/>
      <c r="P34" s="130"/>
      <c r="Q34" s="10"/>
      <c r="R34" s="4"/>
      <c r="S34" s="2"/>
      <c r="T34" s="3"/>
      <c r="U34" s="1"/>
      <c r="V34" s="2"/>
      <c r="W34" s="4"/>
      <c r="X34" s="3"/>
      <c r="Y34" s="1"/>
      <c r="Z34" s="2"/>
      <c r="AA34" s="2"/>
      <c r="AB34" s="2"/>
      <c r="AC34" s="4"/>
      <c r="AD34" s="4"/>
      <c r="AE34" s="4"/>
      <c r="AF34" s="3"/>
      <c r="AG34" s="1"/>
      <c r="AH34" s="4"/>
      <c r="AI34" s="4"/>
      <c r="AJ34" s="2"/>
      <c r="AK34" s="4"/>
      <c r="AL34" s="2"/>
      <c r="AM34" s="2"/>
      <c r="AN34" s="3"/>
      <c r="AO34" s="1"/>
      <c r="AP34" s="2"/>
      <c r="AQ34" s="2"/>
      <c r="AR34" s="10"/>
      <c r="AS34" s="1"/>
      <c r="AT34" s="2"/>
      <c r="AU34" s="10"/>
      <c r="AV34" s="1"/>
      <c r="AW34" s="2"/>
      <c r="AX34" s="2"/>
      <c r="AY34" s="4"/>
      <c r="AZ34" s="2"/>
      <c r="BA34" s="2"/>
      <c r="BB34" s="3"/>
      <c r="BC34" s="9">
        <f t="shared" si="0"/>
      </c>
    </row>
    <row r="35" spans="1:55" ht="12" customHeight="1">
      <c r="A35" s="9"/>
      <c r="B35" s="197"/>
      <c r="C35" s="194">
        <f t="shared" si="1"/>
      </c>
      <c r="D35" s="1"/>
      <c r="E35" s="4"/>
      <c r="F35" s="3"/>
      <c r="G35" s="1"/>
      <c r="H35" s="3"/>
      <c r="I35" s="1"/>
      <c r="J35" s="3"/>
      <c r="K35" s="4"/>
      <c r="L35" s="2"/>
      <c r="M35" s="4"/>
      <c r="N35" s="4"/>
      <c r="O35" s="3"/>
      <c r="P35" s="130"/>
      <c r="Q35" s="10"/>
      <c r="R35" s="4"/>
      <c r="S35" s="2"/>
      <c r="T35" s="3"/>
      <c r="U35" s="1"/>
      <c r="V35" s="2"/>
      <c r="W35" s="4"/>
      <c r="X35" s="3"/>
      <c r="Y35" s="1"/>
      <c r="Z35" s="2"/>
      <c r="AA35" s="2"/>
      <c r="AB35" s="2"/>
      <c r="AC35" s="4"/>
      <c r="AD35" s="4"/>
      <c r="AE35" s="4"/>
      <c r="AF35" s="3"/>
      <c r="AG35" s="1"/>
      <c r="AH35" s="4"/>
      <c r="AI35" s="4"/>
      <c r="AJ35" s="2"/>
      <c r="AK35" s="4"/>
      <c r="AL35" s="2"/>
      <c r="AM35" s="2"/>
      <c r="AN35" s="3"/>
      <c r="AO35" s="1"/>
      <c r="AP35" s="2"/>
      <c r="AQ35" s="2"/>
      <c r="AR35" s="10"/>
      <c r="AS35" s="1"/>
      <c r="AT35" s="2"/>
      <c r="AU35" s="10"/>
      <c r="AV35" s="1"/>
      <c r="AW35" s="2"/>
      <c r="AX35" s="2"/>
      <c r="AY35" s="4"/>
      <c r="AZ35" s="2"/>
      <c r="BA35" s="2"/>
      <c r="BB35" s="3"/>
      <c r="BC35" s="9">
        <f t="shared" si="0"/>
      </c>
    </row>
    <row r="36" spans="1:55" ht="12" customHeight="1">
      <c r="A36" s="9"/>
      <c r="B36" s="197"/>
      <c r="C36" s="194">
        <f t="shared" si="1"/>
      </c>
      <c r="D36" s="1"/>
      <c r="E36" s="4"/>
      <c r="F36" s="3"/>
      <c r="G36" s="1"/>
      <c r="H36" s="3"/>
      <c r="I36" s="1"/>
      <c r="J36" s="3"/>
      <c r="K36" s="4"/>
      <c r="L36" s="2"/>
      <c r="M36" s="4"/>
      <c r="N36" s="4"/>
      <c r="O36" s="3"/>
      <c r="P36" s="130"/>
      <c r="Q36" s="10"/>
      <c r="R36" s="4"/>
      <c r="S36" s="2"/>
      <c r="T36" s="3"/>
      <c r="U36" s="1"/>
      <c r="V36" s="2"/>
      <c r="W36" s="4"/>
      <c r="X36" s="3"/>
      <c r="Y36" s="1"/>
      <c r="Z36" s="2"/>
      <c r="AA36" s="2"/>
      <c r="AB36" s="2"/>
      <c r="AC36" s="4"/>
      <c r="AD36" s="4"/>
      <c r="AE36" s="4"/>
      <c r="AF36" s="3"/>
      <c r="AG36" s="1"/>
      <c r="AH36" s="4"/>
      <c r="AI36" s="4"/>
      <c r="AJ36" s="2"/>
      <c r="AK36" s="4"/>
      <c r="AL36" s="2"/>
      <c r="AM36" s="2"/>
      <c r="AN36" s="3"/>
      <c r="AO36" s="1"/>
      <c r="AP36" s="2"/>
      <c r="AQ36" s="2"/>
      <c r="AR36" s="10"/>
      <c r="AS36" s="1"/>
      <c r="AT36" s="2"/>
      <c r="AU36" s="10"/>
      <c r="AV36" s="1"/>
      <c r="AW36" s="2"/>
      <c r="AX36" s="2"/>
      <c r="AY36" s="4"/>
      <c r="AZ36" s="2"/>
      <c r="BA36" s="2"/>
      <c r="BB36" s="3"/>
      <c r="BC36" s="9">
        <f t="shared" si="0"/>
      </c>
    </row>
    <row r="37" spans="1:55" ht="12" customHeight="1">
      <c r="A37" s="9"/>
      <c r="B37" s="197"/>
      <c r="C37" s="194">
        <f t="shared" si="1"/>
      </c>
      <c r="D37" s="1"/>
      <c r="E37" s="4"/>
      <c r="F37" s="3"/>
      <c r="G37" s="1"/>
      <c r="H37" s="3"/>
      <c r="I37" s="1"/>
      <c r="J37" s="3"/>
      <c r="K37" s="4"/>
      <c r="L37" s="2"/>
      <c r="M37" s="4"/>
      <c r="N37" s="4"/>
      <c r="O37" s="3"/>
      <c r="P37" s="130"/>
      <c r="Q37" s="10"/>
      <c r="R37" s="4"/>
      <c r="S37" s="2"/>
      <c r="T37" s="3"/>
      <c r="U37" s="1"/>
      <c r="V37" s="2"/>
      <c r="W37" s="4"/>
      <c r="X37" s="3"/>
      <c r="Y37" s="1"/>
      <c r="Z37" s="2"/>
      <c r="AA37" s="2"/>
      <c r="AB37" s="2"/>
      <c r="AC37" s="4"/>
      <c r="AD37" s="4"/>
      <c r="AE37" s="4"/>
      <c r="AF37" s="3"/>
      <c r="AG37" s="1"/>
      <c r="AH37" s="4"/>
      <c r="AI37" s="4"/>
      <c r="AJ37" s="2"/>
      <c r="AK37" s="4"/>
      <c r="AL37" s="2"/>
      <c r="AM37" s="2"/>
      <c r="AN37" s="3"/>
      <c r="AO37" s="1"/>
      <c r="AP37" s="2"/>
      <c r="AQ37" s="2"/>
      <c r="AR37" s="10"/>
      <c r="AS37" s="1"/>
      <c r="AT37" s="2"/>
      <c r="AU37" s="10"/>
      <c r="AV37" s="1"/>
      <c r="AW37" s="2"/>
      <c r="AX37" s="2"/>
      <c r="AY37" s="4"/>
      <c r="AZ37" s="2"/>
      <c r="BA37" s="2"/>
      <c r="BB37" s="3"/>
      <c r="BC37" s="9">
        <f t="shared" si="0"/>
      </c>
    </row>
    <row r="38" spans="1:55" ht="12" customHeight="1">
      <c r="A38" s="9"/>
      <c r="B38" s="197"/>
      <c r="C38" s="194">
        <f t="shared" si="1"/>
      </c>
      <c r="D38" s="1"/>
      <c r="E38" s="4"/>
      <c r="F38" s="3"/>
      <c r="G38" s="1"/>
      <c r="H38" s="3"/>
      <c r="I38" s="1"/>
      <c r="J38" s="3"/>
      <c r="K38" s="4"/>
      <c r="L38" s="2"/>
      <c r="M38" s="4"/>
      <c r="N38" s="4"/>
      <c r="O38" s="3"/>
      <c r="P38" s="130"/>
      <c r="Q38" s="10"/>
      <c r="R38" s="4"/>
      <c r="S38" s="2"/>
      <c r="T38" s="3"/>
      <c r="U38" s="1"/>
      <c r="V38" s="2"/>
      <c r="W38" s="4"/>
      <c r="X38" s="3"/>
      <c r="Y38" s="1"/>
      <c r="Z38" s="2"/>
      <c r="AA38" s="2"/>
      <c r="AB38" s="2"/>
      <c r="AC38" s="4"/>
      <c r="AD38" s="4"/>
      <c r="AE38" s="4"/>
      <c r="AF38" s="3"/>
      <c r="AG38" s="1"/>
      <c r="AH38" s="4"/>
      <c r="AI38" s="4"/>
      <c r="AJ38" s="2"/>
      <c r="AK38" s="4"/>
      <c r="AL38" s="2"/>
      <c r="AM38" s="2"/>
      <c r="AN38" s="3"/>
      <c r="AO38" s="1"/>
      <c r="AP38" s="2"/>
      <c r="AQ38" s="2"/>
      <c r="AR38" s="10"/>
      <c r="AS38" s="1"/>
      <c r="AT38" s="2"/>
      <c r="AU38" s="10"/>
      <c r="AV38" s="1"/>
      <c r="AW38" s="2"/>
      <c r="AX38" s="2"/>
      <c r="AY38" s="4"/>
      <c r="AZ38" s="2"/>
      <c r="BA38" s="2"/>
      <c r="BB38" s="3"/>
      <c r="BC38" s="9">
        <f t="shared" si="0"/>
      </c>
    </row>
    <row r="39" spans="1:55" ht="12" customHeight="1">
      <c r="A39" s="9"/>
      <c r="B39" s="197"/>
      <c r="C39" s="194">
        <f t="shared" si="1"/>
      </c>
      <c r="D39" s="1"/>
      <c r="E39" s="4"/>
      <c r="F39" s="3"/>
      <c r="G39" s="1"/>
      <c r="H39" s="3"/>
      <c r="I39" s="1"/>
      <c r="J39" s="3"/>
      <c r="K39" s="4"/>
      <c r="L39" s="2"/>
      <c r="M39" s="4"/>
      <c r="N39" s="4"/>
      <c r="O39" s="3"/>
      <c r="P39" s="130"/>
      <c r="Q39" s="10"/>
      <c r="R39" s="4"/>
      <c r="S39" s="2"/>
      <c r="T39" s="3"/>
      <c r="U39" s="1"/>
      <c r="V39" s="2"/>
      <c r="W39" s="4"/>
      <c r="X39" s="3"/>
      <c r="Y39" s="1"/>
      <c r="Z39" s="2"/>
      <c r="AA39" s="2"/>
      <c r="AB39" s="2"/>
      <c r="AC39" s="4"/>
      <c r="AD39" s="4"/>
      <c r="AE39" s="4"/>
      <c r="AF39" s="3"/>
      <c r="AG39" s="1"/>
      <c r="AH39" s="4"/>
      <c r="AI39" s="4"/>
      <c r="AJ39" s="2"/>
      <c r="AK39" s="4"/>
      <c r="AL39" s="2"/>
      <c r="AM39" s="2"/>
      <c r="AN39" s="3"/>
      <c r="AO39" s="1"/>
      <c r="AP39" s="2"/>
      <c r="AQ39" s="2"/>
      <c r="AR39" s="10"/>
      <c r="AS39" s="1"/>
      <c r="AT39" s="2"/>
      <c r="AU39" s="10"/>
      <c r="AV39" s="1"/>
      <c r="AW39" s="2"/>
      <c r="AX39" s="2"/>
      <c r="AY39" s="4"/>
      <c r="AZ39" s="2"/>
      <c r="BA39" s="2"/>
      <c r="BB39" s="3"/>
      <c r="BC39" s="9">
        <f t="shared" si="0"/>
      </c>
    </row>
    <row r="40" spans="1:55" ht="12" customHeight="1">
      <c r="A40" s="179"/>
      <c r="B40" s="179"/>
      <c r="C40" s="179"/>
      <c r="D40" s="6" t="str">
        <f aca="true" t="shared" si="3" ref="D40:AF40">D9</f>
        <v>Item 01</v>
      </c>
      <c r="E40" s="7" t="str">
        <f t="shared" si="3"/>
        <v>Item 02</v>
      </c>
      <c r="F40" s="8" t="str">
        <f t="shared" si="3"/>
        <v>Item 03</v>
      </c>
      <c r="G40" s="6" t="str">
        <f t="shared" si="3"/>
        <v>Item 05</v>
      </c>
      <c r="H40" s="8" t="str">
        <f t="shared" si="3"/>
        <v>Item 06</v>
      </c>
      <c r="I40" s="94" t="str">
        <f t="shared" si="3"/>
        <v>Item 19</v>
      </c>
      <c r="J40" s="96" t="str">
        <f t="shared" si="3"/>
        <v>Item 20</v>
      </c>
      <c r="K40" s="127" t="str">
        <f t="shared" si="3"/>
        <v>Item 21</v>
      </c>
      <c r="L40" s="95" t="str">
        <f t="shared" si="3"/>
        <v>Item 22</v>
      </c>
      <c r="M40" s="127" t="str">
        <f t="shared" si="3"/>
        <v>Item 23</v>
      </c>
      <c r="N40" s="95" t="str">
        <f t="shared" si="3"/>
        <v>Item 24</v>
      </c>
      <c r="O40" s="96" t="str">
        <f t="shared" si="3"/>
        <v>Item 25</v>
      </c>
      <c r="P40" s="129" t="str">
        <f t="shared" si="3"/>
        <v>Item 26</v>
      </c>
      <c r="Q40" s="128" t="str">
        <f t="shared" si="3"/>
        <v>Item 27</v>
      </c>
      <c r="R40" s="127" t="str">
        <f t="shared" si="3"/>
        <v>Item 28</v>
      </c>
      <c r="S40" s="95" t="str">
        <f t="shared" si="3"/>
        <v>Item 29</v>
      </c>
      <c r="T40" s="96" t="str">
        <f t="shared" si="3"/>
        <v>Item 30</v>
      </c>
      <c r="U40" s="94" t="str">
        <f t="shared" si="3"/>
        <v>Item 31</v>
      </c>
      <c r="V40" s="95" t="str">
        <f t="shared" si="3"/>
        <v>Item 32</v>
      </c>
      <c r="W40" s="127" t="str">
        <f t="shared" si="3"/>
        <v>Item 33</v>
      </c>
      <c r="X40" s="96" t="str">
        <f t="shared" si="3"/>
        <v>Item 34</v>
      </c>
      <c r="Y40" s="6" t="str">
        <f t="shared" si="3"/>
        <v>Item 35</v>
      </c>
      <c r="Z40" s="7" t="str">
        <f t="shared" si="3"/>
        <v>Item 36</v>
      </c>
      <c r="AA40" s="7" t="str">
        <f t="shared" si="3"/>
        <v>Item 37</v>
      </c>
      <c r="AB40" s="7" t="str">
        <f t="shared" si="3"/>
        <v>Item 38</v>
      </c>
      <c r="AC40" s="125" t="str">
        <f t="shared" si="3"/>
        <v>Item 39</v>
      </c>
      <c r="AD40" s="7" t="str">
        <f t="shared" si="3"/>
        <v>Item 40</v>
      </c>
      <c r="AE40" s="7" t="str">
        <f t="shared" si="3"/>
        <v>Item 41</v>
      </c>
      <c r="AF40" s="8" t="str">
        <f t="shared" si="3"/>
        <v>Item 42</v>
      </c>
      <c r="AG40" s="6" t="str">
        <f aca="true" t="shared" si="4" ref="AG40:AV40">AG9</f>
        <v>Item 43</v>
      </c>
      <c r="AH40" s="7" t="str">
        <f t="shared" si="4"/>
        <v>Item 44</v>
      </c>
      <c r="AI40" s="7" t="str">
        <f t="shared" si="4"/>
        <v>Item 45</v>
      </c>
      <c r="AJ40" s="7" t="str">
        <f t="shared" si="4"/>
        <v>Item 46</v>
      </c>
      <c r="AK40" s="125" t="str">
        <f t="shared" si="4"/>
        <v>Item 47</v>
      </c>
      <c r="AL40" s="7" t="str">
        <f t="shared" si="4"/>
        <v>Item 48</v>
      </c>
      <c r="AM40" s="7" t="str">
        <f t="shared" si="4"/>
        <v>Item 49</v>
      </c>
      <c r="AN40" s="8" t="str">
        <f t="shared" si="4"/>
        <v>Item 50</v>
      </c>
      <c r="AO40" s="94" t="str">
        <f t="shared" si="4"/>
        <v>Item 73</v>
      </c>
      <c r="AP40" s="95" t="str">
        <f t="shared" si="4"/>
        <v>Item 74</v>
      </c>
      <c r="AQ40" s="95" t="str">
        <f t="shared" si="4"/>
        <v>Item 75</v>
      </c>
      <c r="AR40" s="128" t="str">
        <f>AR9</f>
        <v>Item 76</v>
      </c>
      <c r="AS40" s="94" t="str">
        <f>AS9</f>
        <v>Item 77</v>
      </c>
      <c r="AT40" s="95" t="str">
        <f>AT9</f>
        <v>Item 78</v>
      </c>
      <c r="AU40" s="128" t="str">
        <f>AU9</f>
        <v>Item 79</v>
      </c>
      <c r="AV40" s="94" t="str">
        <f t="shared" si="4"/>
        <v>Item 80</v>
      </c>
      <c r="AW40" s="95" t="str">
        <f aca="true" t="shared" si="5" ref="AW40:BB40">AW9</f>
        <v>Item 81</v>
      </c>
      <c r="AX40" s="95" t="str">
        <f t="shared" si="5"/>
        <v>Item 82</v>
      </c>
      <c r="AY40" s="127" t="str">
        <f t="shared" si="5"/>
        <v>Item 83</v>
      </c>
      <c r="AZ40" s="95" t="str">
        <f t="shared" si="5"/>
        <v>Item 84</v>
      </c>
      <c r="BA40" s="95" t="str">
        <f t="shared" si="5"/>
        <v>Item 85</v>
      </c>
      <c r="BB40" s="96" t="str">
        <f t="shared" si="5"/>
        <v>Item 86</v>
      </c>
      <c r="BC40" s="11"/>
    </row>
    <row r="41" spans="1:55" ht="12" customHeight="1">
      <c r="A41" s="180"/>
      <c r="B41" s="180"/>
      <c r="C41" s="180"/>
      <c r="D41" s="206" t="str">
        <f>D8</f>
        <v>Ex 1a</v>
      </c>
      <c r="E41" s="207"/>
      <c r="F41" s="207"/>
      <c r="G41" s="206" t="str">
        <f>G8</f>
        <v>Ex 1b</v>
      </c>
      <c r="H41" s="207"/>
      <c r="I41" s="212" t="str">
        <f>I8</f>
        <v>Ex 2a</v>
      </c>
      <c r="J41" s="252"/>
      <c r="K41" s="212" t="str">
        <f>K8</f>
        <v>Ex 2b</v>
      </c>
      <c r="L41" s="253"/>
      <c r="M41" s="253"/>
      <c r="N41" s="253"/>
      <c r="O41" s="252"/>
      <c r="P41" s="212" t="str">
        <f>P8</f>
        <v>Ex 2a bis</v>
      </c>
      <c r="Q41" s="254"/>
      <c r="R41" s="212" t="str">
        <f>R8</f>
        <v>Ex 2c</v>
      </c>
      <c r="S41" s="215"/>
      <c r="T41" s="216"/>
      <c r="U41" s="212" t="str">
        <f>U8</f>
        <v>Ex 2d</v>
      </c>
      <c r="V41" s="253"/>
      <c r="W41" s="253"/>
      <c r="X41" s="252"/>
      <c r="Y41" s="244" t="str">
        <f>Y8</f>
        <v>Ex 3a</v>
      </c>
      <c r="Z41" s="255"/>
      <c r="AA41" s="255"/>
      <c r="AB41" s="253"/>
      <c r="AC41" s="253"/>
      <c r="AD41" s="253"/>
      <c r="AE41" s="253"/>
      <c r="AF41" s="252"/>
      <c r="AG41" s="244" t="str">
        <f>AG8</f>
        <v>Ex 3b</v>
      </c>
      <c r="AH41" s="245"/>
      <c r="AI41" s="245"/>
      <c r="AJ41" s="245"/>
      <c r="AK41" s="246"/>
      <c r="AL41" s="246"/>
      <c r="AM41" s="246"/>
      <c r="AN41" s="247"/>
      <c r="AO41" s="212" t="str">
        <f>AO8</f>
        <v>Ex 5a</v>
      </c>
      <c r="AP41" s="213"/>
      <c r="AQ41" s="213"/>
      <c r="AR41" s="214"/>
      <c r="AS41" s="212" t="str">
        <f>AS8</f>
        <v>Ex 5b</v>
      </c>
      <c r="AT41" s="215"/>
      <c r="AU41" s="216"/>
      <c r="AV41" s="212" t="str">
        <f>AV8</f>
        <v>Ex 5c</v>
      </c>
      <c r="AW41" s="213"/>
      <c r="AX41" s="213"/>
      <c r="AY41" s="213"/>
      <c r="AZ41" s="213"/>
      <c r="BA41" s="213"/>
      <c r="BB41" s="214"/>
      <c r="BC41" s="11"/>
    </row>
    <row r="42" spans="1:55" ht="12" customHeight="1">
      <c r="A42" s="181"/>
      <c r="B42" s="181"/>
      <c r="C42" s="181"/>
      <c r="D42" s="244" t="str">
        <f>D6</f>
        <v>RUBRIQUE 1</v>
      </c>
      <c r="E42" s="255"/>
      <c r="F42" s="255"/>
      <c r="G42" s="255"/>
      <c r="H42" s="255"/>
      <c r="I42" s="212" t="str">
        <f>I6</f>
        <v>RUBRIQUE 2</v>
      </c>
      <c r="J42" s="215"/>
      <c r="K42" s="215"/>
      <c r="L42" s="215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2"/>
      <c r="Y42" s="244" t="str">
        <f>Y6</f>
        <v>RUBRIQUE 3</v>
      </c>
      <c r="Z42" s="255"/>
      <c r="AA42" s="255"/>
      <c r="AB42" s="255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2"/>
      <c r="AO42" s="212" t="str">
        <f>AO6</f>
        <v>RUBRIQUE 5</v>
      </c>
      <c r="AP42" s="215"/>
      <c r="AQ42" s="215"/>
      <c r="AR42" s="215"/>
      <c r="AS42" s="215"/>
      <c r="AT42" s="215"/>
      <c r="AU42" s="215"/>
      <c r="AV42" s="215"/>
      <c r="AW42" s="215"/>
      <c r="AX42" s="215"/>
      <c r="AY42" s="213"/>
      <c r="AZ42" s="213"/>
      <c r="BA42" s="213"/>
      <c r="BB42" s="214"/>
      <c r="BC42" s="11"/>
    </row>
  </sheetData>
  <sheetProtection/>
  <protectedRanges>
    <protectedRange sqref="D31:H39 D27:H29 D11:H13 D15:H25" name="Plage1"/>
  </protectedRanges>
  <mergeCells count="38">
    <mergeCell ref="D6:H6"/>
    <mergeCell ref="I6:X6"/>
    <mergeCell ref="I7:X7"/>
    <mergeCell ref="I8:J8"/>
    <mergeCell ref="K8:O8"/>
    <mergeCell ref="P8:Q8"/>
    <mergeCell ref="R8:T8"/>
    <mergeCell ref="U8:X8"/>
    <mergeCell ref="Y42:AN42"/>
    <mergeCell ref="D8:F8"/>
    <mergeCell ref="G8:H8"/>
    <mergeCell ref="I42:X42"/>
    <mergeCell ref="Y41:AF41"/>
    <mergeCell ref="D42:H42"/>
    <mergeCell ref="D41:F41"/>
    <mergeCell ref="G41:H41"/>
    <mergeCell ref="U41:X41"/>
    <mergeCell ref="AG8:AN8"/>
    <mergeCell ref="A6:A9"/>
    <mergeCell ref="AG41:AN41"/>
    <mergeCell ref="B6:C7"/>
    <mergeCell ref="I41:J41"/>
    <mergeCell ref="K41:O41"/>
    <mergeCell ref="P41:Q41"/>
    <mergeCell ref="R41:T41"/>
    <mergeCell ref="D7:H7"/>
    <mergeCell ref="Y8:AF8"/>
    <mergeCell ref="Y6:AN6"/>
    <mergeCell ref="AO42:BB42"/>
    <mergeCell ref="AO8:AR8"/>
    <mergeCell ref="AS8:AU8"/>
    <mergeCell ref="AV8:BB8"/>
    <mergeCell ref="Y7:AN7"/>
    <mergeCell ref="AO6:BB6"/>
    <mergeCell ref="AO41:AR41"/>
    <mergeCell ref="AS41:AU41"/>
    <mergeCell ref="AV41:BB41"/>
    <mergeCell ref="AO7:BB7"/>
  </mergeCells>
  <printOptions/>
  <pageMargins left="0" right="0" top="0" bottom="0" header="0.5118110236220472" footer="0.5118110236220472"/>
  <pageSetup horizontalDpi="300" verticalDpi="300" orientation="landscape" paperSize="9" r:id="rId1"/>
  <colBreaks count="1" manualBreakCount="1">
    <brk id="4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tabColor indexed="8"/>
  </sheetPr>
  <dimension ref="A1:CY48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3.7109375" style="0" customWidth="1"/>
    <col min="3" max="10" width="5.7109375" style="0" customWidth="1"/>
    <col min="11" max="11" width="15.7109375" style="0" customWidth="1"/>
    <col min="12" max="12" width="3.7109375" style="0" customWidth="1"/>
    <col min="13" max="34" width="5.7109375" style="0" customWidth="1"/>
    <col min="35" max="35" width="15.7109375" style="0" customWidth="1"/>
    <col min="36" max="36" width="3.7109375" style="0" customWidth="1"/>
    <col min="37" max="46" width="5.7109375" style="0" customWidth="1"/>
    <col min="47" max="47" width="5.8515625" style="0" customWidth="1"/>
    <col min="48" max="55" width="5.7109375" style="0" customWidth="1"/>
    <col min="56" max="56" width="15.7109375" style="0" customWidth="1"/>
    <col min="57" max="57" width="3.7109375" style="0" customWidth="1"/>
    <col min="58" max="75" width="5.7109375" style="0" customWidth="1"/>
    <col min="76" max="76" width="15.7109375" style="0" customWidth="1"/>
    <col min="77" max="77" width="3.7109375" style="0" customWidth="1"/>
    <col min="78" max="78" width="5.7109375" style="0" customWidth="1"/>
    <col min="79" max="79" width="0.85546875" style="0" customWidth="1"/>
    <col min="80" max="83" width="5.7109375" style="0" customWidth="1"/>
    <col min="84" max="84" width="0.85546875" style="0" customWidth="1"/>
    <col min="85" max="88" width="5.7109375" style="0" customWidth="1"/>
    <col min="89" max="89" width="0.85546875" style="0" customWidth="1"/>
    <col min="90" max="93" width="5.7109375" style="0" customWidth="1"/>
    <col min="94" max="94" width="0.85546875" style="0" customWidth="1"/>
    <col min="95" max="98" width="5.7109375" style="0" customWidth="1"/>
    <col min="99" max="99" width="0.85546875" style="0" customWidth="1"/>
    <col min="100" max="103" width="5.7109375" style="0" customWidth="1"/>
  </cols>
  <sheetData>
    <row r="1" spans="1:103" ht="12" customHeight="1">
      <c r="A1" s="118" t="str">
        <f>IF(INFORMATIONS!A1&lt;&gt;"",INFORMATIONS!A1,"")</f>
        <v>EVALUATION DE L'APPRENTI LECTEUR / GRANDE SECTION - 06/02/2007</v>
      </c>
      <c r="B1" s="122"/>
      <c r="C1" s="122"/>
      <c r="D1" s="119"/>
      <c r="E1" s="119"/>
      <c r="F1" s="119"/>
      <c r="G1" s="119"/>
      <c r="H1" s="119"/>
      <c r="I1" s="120"/>
      <c r="J1" s="121"/>
      <c r="K1" s="118" t="str">
        <f>A1</f>
        <v>EVALUATION DE L'APPRENTI LECTEUR / GRANDE SECTION - 06/02/2007</v>
      </c>
      <c r="L1" s="122"/>
      <c r="M1" s="122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18" t="str">
        <f>A1</f>
        <v>EVALUATION DE L'APPRENTI LECTEUR / GRANDE SECTION - 06/02/2007</v>
      </c>
      <c r="AJ1" s="122"/>
      <c r="AK1" s="122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1"/>
      <c r="BD1" s="118" t="str">
        <f>A1</f>
        <v>EVALUATION DE L'APPRENTI LECTEUR / GRANDE SECTION - 06/02/2007</v>
      </c>
      <c r="BE1" s="122"/>
      <c r="BF1" s="122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1"/>
      <c r="BX1" s="118" t="str">
        <f>A1</f>
        <v>EVALUATION DE L'APPRENTI LECTEUR / GRANDE SECTION - 06/02/2007</v>
      </c>
      <c r="BY1" s="122"/>
      <c r="BZ1" s="122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20"/>
      <c r="CW1" s="120"/>
      <c r="CX1" s="120"/>
      <c r="CY1" s="121"/>
    </row>
    <row r="2" spans="1:103" ht="12" customHeight="1">
      <c r="A2" s="166"/>
      <c r="B2" s="166"/>
      <c r="C2" s="166"/>
      <c r="D2" s="167"/>
      <c r="E2" s="167"/>
      <c r="F2" s="167"/>
      <c r="G2" s="167"/>
      <c r="H2" s="167"/>
      <c r="I2" s="34"/>
      <c r="J2" s="34"/>
      <c r="K2" s="166"/>
      <c r="L2" s="166"/>
      <c r="M2" s="166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166"/>
      <c r="AJ2" s="166"/>
      <c r="AK2" s="166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166"/>
      <c r="BE2" s="166"/>
      <c r="BF2" s="166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166"/>
      <c r="BY2" s="166"/>
      <c r="BZ2" s="166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34"/>
      <c r="CW2" s="34"/>
      <c r="CX2" s="34"/>
      <c r="CY2" s="34"/>
    </row>
    <row r="3" spans="1:103" ht="12" customHeight="1">
      <c r="A3" s="161" t="s">
        <v>139</v>
      </c>
      <c r="B3" s="161"/>
      <c r="C3" s="161"/>
      <c r="D3" s="165">
        <f>IF(ACCUEIL!D5="","",ACCUEIL!D5)</f>
      </c>
      <c r="E3" s="167"/>
      <c r="F3" s="167"/>
      <c r="G3" s="167"/>
      <c r="H3" s="167"/>
      <c r="I3" s="34"/>
      <c r="J3" s="34"/>
      <c r="K3" s="161" t="s">
        <v>139</v>
      </c>
      <c r="L3" s="161"/>
      <c r="M3" s="161"/>
      <c r="N3" s="165">
        <f>IF(ACCUEIL!D5="","",ACCUEIL!D5)</f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161" t="s">
        <v>139</v>
      </c>
      <c r="AJ3" s="161"/>
      <c r="AK3" s="161"/>
      <c r="AL3" s="165">
        <f>IF(ACCUEIL!D5="","",ACCUEIL!D5)</f>
      </c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161" t="s">
        <v>139</v>
      </c>
      <c r="BE3" s="161"/>
      <c r="BF3" s="161"/>
      <c r="BG3" s="165">
        <f>IF(ACCUEIL!D5="","",ACCUEIL!D5)</f>
      </c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161" t="s">
        <v>139</v>
      </c>
      <c r="BY3" s="161"/>
      <c r="BZ3" s="161"/>
      <c r="CA3" s="165"/>
      <c r="CB3" s="165">
        <f>IF(ACCUEIL!D5="","",ACCUEIL!D5)</f>
      </c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34"/>
      <c r="CW3" s="34"/>
      <c r="CX3" s="34"/>
      <c r="CY3" s="34"/>
    </row>
    <row r="4" spans="1:103" ht="12" customHeight="1">
      <c r="A4" s="161"/>
      <c r="B4" s="161"/>
      <c r="C4" s="161"/>
      <c r="D4" s="165">
        <f>IF(ACCUEIL!D8="","",ACCUEIL!D8)</f>
      </c>
      <c r="E4" s="167"/>
      <c r="F4" s="167"/>
      <c r="G4" s="167"/>
      <c r="H4" s="167"/>
      <c r="I4" s="34"/>
      <c r="J4" s="34"/>
      <c r="K4" s="161"/>
      <c r="L4" s="161"/>
      <c r="M4" s="161"/>
      <c r="N4" s="165">
        <f>IF(ACCUEIL!D8="","",ACCUEIL!D8)</f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161"/>
      <c r="AJ4" s="161"/>
      <c r="AK4" s="161"/>
      <c r="AL4" s="165">
        <f>IF(ACCUEIL!D8="","",ACCUEIL!D8)</f>
      </c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161"/>
      <c r="BE4" s="161"/>
      <c r="BF4" s="161"/>
      <c r="BG4" s="165">
        <f>IF(ACCUEIL!D8="","",ACCUEIL!D8)</f>
      </c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161"/>
      <c r="BY4" s="161"/>
      <c r="BZ4" s="161"/>
      <c r="CA4" s="165"/>
      <c r="CB4" s="165">
        <f>IF(ACCUEIL!D8="","",ACCUEIL!D8)</f>
      </c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34"/>
      <c r="CW4" s="34"/>
      <c r="CX4" s="34"/>
      <c r="CY4" s="34"/>
    </row>
    <row r="5" spans="1:103" ht="12" customHeight="1">
      <c r="A5" s="32"/>
      <c r="B5" s="32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4"/>
      <c r="BY5" s="34"/>
      <c r="BZ5" s="34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</row>
    <row r="6" spans="1:103" ht="12" customHeight="1">
      <c r="A6" s="270" t="s">
        <v>52</v>
      </c>
      <c r="B6" s="248" t="s">
        <v>152</v>
      </c>
      <c r="C6" s="249"/>
      <c r="D6" s="294" t="s">
        <v>83</v>
      </c>
      <c r="E6" s="295"/>
      <c r="F6" s="325"/>
      <c r="G6" s="325"/>
      <c r="H6" s="325"/>
      <c r="I6" s="325"/>
      <c r="J6" s="326"/>
      <c r="K6" s="270" t="s">
        <v>52</v>
      </c>
      <c r="L6" s="320" t="s">
        <v>152</v>
      </c>
      <c r="M6" s="321"/>
      <c r="N6" s="310" t="s">
        <v>86</v>
      </c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05"/>
      <c r="AI6" s="270" t="s">
        <v>52</v>
      </c>
      <c r="AJ6" s="320" t="s">
        <v>152</v>
      </c>
      <c r="AK6" s="321"/>
      <c r="AL6" s="294" t="s">
        <v>91</v>
      </c>
      <c r="AM6" s="295"/>
      <c r="AN6" s="295"/>
      <c r="AO6" s="296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05"/>
      <c r="BD6" s="270" t="s">
        <v>52</v>
      </c>
      <c r="BE6" s="248" t="s">
        <v>152</v>
      </c>
      <c r="BF6" s="249"/>
      <c r="BG6" s="310" t="s">
        <v>94</v>
      </c>
      <c r="BH6" s="311"/>
      <c r="BI6" s="311"/>
      <c r="BJ6" s="311"/>
      <c r="BK6" s="311"/>
      <c r="BL6" s="311"/>
      <c r="BM6" s="311"/>
      <c r="BN6" s="311"/>
      <c r="BO6" s="311"/>
      <c r="BP6" s="210"/>
      <c r="BQ6" s="210"/>
      <c r="BR6" s="210"/>
      <c r="BS6" s="210"/>
      <c r="BT6" s="210"/>
      <c r="BU6" s="210"/>
      <c r="BV6" s="210"/>
      <c r="BW6" s="211"/>
      <c r="BX6" s="270" t="s">
        <v>50</v>
      </c>
      <c r="BY6" s="248" t="s">
        <v>152</v>
      </c>
      <c r="BZ6" s="249"/>
      <c r="CA6" s="34"/>
      <c r="CB6" s="301" t="s">
        <v>44</v>
      </c>
      <c r="CC6" s="302"/>
      <c r="CD6" s="302"/>
      <c r="CE6" s="303"/>
      <c r="CF6" s="34"/>
      <c r="CG6" s="301" t="s">
        <v>44</v>
      </c>
      <c r="CH6" s="302"/>
      <c r="CI6" s="302"/>
      <c r="CJ6" s="303"/>
      <c r="CK6" s="34"/>
      <c r="CL6" s="301" t="s">
        <v>44</v>
      </c>
      <c r="CM6" s="302"/>
      <c r="CN6" s="302"/>
      <c r="CO6" s="303"/>
      <c r="CP6" s="34"/>
      <c r="CQ6" s="301" t="s">
        <v>44</v>
      </c>
      <c r="CR6" s="302"/>
      <c r="CS6" s="302"/>
      <c r="CT6" s="303"/>
      <c r="CU6" s="34"/>
      <c r="CV6" s="301" t="s">
        <v>44</v>
      </c>
      <c r="CW6" s="302"/>
      <c r="CX6" s="302"/>
      <c r="CY6" s="303"/>
    </row>
    <row r="7" spans="1:103" ht="12" customHeight="1">
      <c r="A7" s="271"/>
      <c r="B7" s="250"/>
      <c r="C7" s="251"/>
      <c r="D7" s="267" t="s">
        <v>163</v>
      </c>
      <c r="E7" s="268"/>
      <c r="F7" s="327"/>
      <c r="G7" s="327"/>
      <c r="H7" s="327"/>
      <c r="I7" s="327"/>
      <c r="J7" s="328"/>
      <c r="K7" s="271"/>
      <c r="L7" s="322"/>
      <c r="M7" s="323"/>
      <c r="N7" s="217" t="s">
        <v>159</v>
      </c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324"/>
      <c r="AI7" s="271"/>
      <c r="AJ7" s="322"/>
      <c r="AK7" s="323"/>
      <c r="AL7" s="267" t="s">
        <v>164</v>
      </c>
      <c r="AM7" s="268"/>
      <c r="AN7" s="268"/>
      <c r="AO7" s="297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271"/>
      <c r="BE7" s="250"/>
      <c r="BF7" s="251"/>
      <c r="BG7" s="307" t="s">
        <v>162</v>
      </c>
      <c r="BH7" s="308"/>
      <c r="BI7" s="308"/>
      <c r="BJ7" s="308"/>
      <c r="BK7" s="308"/>
      <c r="BL7" s="308"/>
      <c r="BM7" s="308"/>
      <c r="BN7" s="308"/>
      <c r="BO7" s="308"/>
      <c r="BP7" s="204"/>
      <c r="BQ7" s="204"/>
      <c r="BR7" s="204"/>
      <c r="BS7" s="204"/>
      <c r="BT7" s="204"/>
      <c r="BU7" s="204"/>
      <c r="BV7" s="204"/>
      <c r="BW7" s="240"/>
      <c r="BX7" s="271"/>
      <c r="BY7" s="250"/>
      <c r="BZ7" s="251"/>
      <c r="CA7" s="35"/>
      <c r="CB7" s="304" t="s">
        <v>118</v>
      </c>
      <c r="CC7" s="305"/>
      <c r="CD7" s="305"/>
      <c r="CE7" s="306"/>
      <c r="CF7" s="35"/>
      <c r="CG7" s="304" t="s">
        <v>117</v>
      </c>
      <c r="CH7" s="305"/>
      <c r="CI7" s="305"/>
      <c r="CJ7" s="306"/>
      <c r="CK7" s="35"/>
      <c r="CL7" s="304" t="s">
        <v>119</v>
      </c>
      <c r="CM7" s="305"/>
      <c r="CN7" s="305"/>
      <c r="CO7" s="306"/>
      <c r="CP7" s="35"/>
      <c r="CQ7" s="304" t="s">
        <v>120</v>
      </c>
      <c r="CR7" s="305"/>
      <c r="CS7" s="305"/>
      <c r="CT7" s="306"/>
      <c r="CU7" s="35"/>
      <c r="CV7" s="304" t="s">
        <v>45</v>
      </c>
      <c r="CW7" s="305"/>
      <c r="CX7" s="305"/>
      <c r="CY7" s="306"/>
    </row>
    <row r="8" spans="1:103" ht="12" customHeight="1">
      <c r="A8" s="271"/>
      <c r="B8" s="187" t="s">
        <v>150</v>
      </c>
      <c r="C8" s="187" t="s">
        <v>151</v>
      </c>
      <c r="D8" s="267" t="s">
        <v>84</v>
      </c>
      <c r="E8" s="268"/>
      <c r="F8" s="268"/>
      <c r="G8" s="269"/>
      <c r="H8" s="267" t="s">
        <v>85</v>
      </c>
      <c r="I8" s="268"/>
      <c r="J8" s="269"/>
      <c r="K8" s="271"/>
      <c r="L8" s="187" t="s">
        <v>150</v>
      </c>
      <c r="M8" s="187" t="s">
        <v>151</v>
      </c>
      <c r="N8" s="307" t="s">
        <v>87</v>
      </c>
      <c r="O8" s="308"/>
      <c r="P8" s="309"/>
      <c r="Q8" s="312" t="s">
        <v>88</v>
      </c>
      <c r="R8" s="313"/>
      <c r="S8" s="313"/>
      <c r="T8" s="313"/>
      <c r="U8" s="313"/>
      <c r="V8" s="314"/>
      <c r="W8" s="312" t="s">
        <v>160</v>
      </c>
      <c r="X8" s="313"/>
      <c r="Y8" s="314"/>
      <c r="Z8" s="312" t="s">
        <v>89</v>
      </c>
      <c r="AA8" s="315"/>
      <c r="AB8" s="313"/>
      <c r="AC8" s="314"/>
      <c r="AD8" s="312" t="s">
        <v>90</v>
      </c>
      <c r="AE8" s="315"/>
      <c r="AF8" s="315"/>
      <c r="AG8" s="313"/>
      <c r="AH8" s="314"/>
      <c r="AI8" s="271"/>
      <c r="AJ8" s="187" t="s">
        <v>150</v>
      </c>
      <c r="AK8" s="187" t="s">
        <v>151</v>
      </c>
      <c r="AL8" s="299" t="s">
        <v>92</v>
      </c>
      <c r="AM8" s="316"/>
      <c r="AN8" s="316"/>
      <c r="AO8" s="253"/>
      <c r="AP8" s="253"/>
      <c r="AQ8" s="253"/>
      <c r="AR8" s="253"/>
      <c r="AS8" s="253"/>
      <c r="AT8" s="252"/>
      <c r="AU8" s="299" t="s">
        <v>93</v>
      </c>
      <c r="AV8" s="300"/>
      <c r="AW8" s="300"/>
      <c r="AX8" s="300"/>
      <c r="AY8" s="246"/>
      <c r="AZ8" s="246"/>
      <c r="BA8" s="246"/>
      <c r="BB8" s="246"/>
      <c r="BC8" s="247"/>
      <c r="BD8" s="271"/>
      <c r="BE8" s="187" t="s">
        <v>150</v>
      </c>
      <c r="BF8" s="187" t="s">
        <v>151</v>
      </c>
      <c r="BG8" s="312" t="s">
        <v>95</v>
      </c>
      <c r="BH8" s="213"/>
      <c r="BI8" s="213"/>
      <c r="BJ8" s="213"/>
      <c r="BK8" s="214"/>
      <c r="BL8" s="312" t="s">
        <v>96</v>
      </c>
      <c r="BM8" s="213"/>
      <c r="BN8" s="213"/>
      <c r="BO8" s="214"/>
      <c r="BP8" s="307" t="s">
        <v>97</v>
      </c>
      <c r="BQ8" s="308"/>
      <c r="BR8" s="308"/>
      <c r="BS8" s="308"/>
      <c r="BT8" s="308"/>
      <c r="BU8" s="308"/>
      <c r="BV8" s="308"/>
      <c r="BW8" s="309"/>
      <c r="BX8" s="271"/>
      <c r="BY8" s="187" t="s">
        <v>150</v>
      </c>
      <c r="BZ8" s="187" t="s">
        <v>151</v>
      </c>
      <c r="CA8" s="35"/>
      <c r="CB8" s="304" t="s">
        <v>165</v>
      </c>
      <c r="CC8" s="305"/>
      <c r="CD8" s="305"/>
      <c r="CE8" s="306"/>
      <c r="CF8" s="35"/>
      <c r="CG8" s="304" t="s">
        <v>115</v>
      </c>
      <c r="CH8" s="305"/>
      <c r="CI8" s="305"/>
      <c r="CJ8" s="306"/>
      <c r="CK8" s="35"/>
      <c r="CL8" s="304" t="s">
        <v>115</v>
      </c>
      <c r="CM8" s="305"/>
      <c r="CN8" s="305"/>
      <c r="CO8" s="306"/>
      <c r="CP8" s="35"/>
      <c r="CQ8" s="317" t="s">
        <v>116</v>
      </c>
      <c r="CR8" s="318"/>
      <c r="CS8" s="318"/>
      <c r="CT8" s="319"/>
      <c r="CU8" s="35"/>
      <c r="CV8" s="304" t="s">
        <v>166</v>
      </c>
      <c r="CW8" s="305"/>
      <c r="CX8" s="305"/>
      <c r="CY8" s="306"/>
    </row>
    <row r="9" spans="1:103" ht="12" customHeight="1">
      <c r="A9" s="272"/>
      <c r="B9" s="189"/>
      <c r="C9" s="189"/>
      <c r="D9" s="14" t="s">
        <v>1</v>
      </c>
      <c r="E9" s="16" t="s">
        <v>38</v>
      </c>
      <c r="F9" s="13" t="s">
        <v>2</v>
      </c>
      <c r="G9" s="44" t="s">
        <v>0</v>
      </c>
      <c r="H9" s="14" t="s">
        <v>6</v>
      </c>
      <c r="I9" s="13" t="s">
        <v>7</v>
      </c>
      <c r="J9" s="44" t="s">
        <v>0</v>
      </c>
      <c r="K9" s="272"/>
      <c r="L9" s="188"/>
      <c r="M9" s="188"/>
      <c r="N9" s="69" t="s">
        <v>8</v>
      </c>
      <c r="O9" s="71" t="s">
        <v>9</v>
      </c>
      <c r="P9" s="72" t="s">
        <v>0</v>
      </c>
      <c r="Q9" s="69" t="s">
        <v>10</v>
      </c>
      <c r="R9" s="70" t="s">
        <v>11</v>
      </c>
      <c r="S9" s="70" t="s">
        <v>12</v>
      </c>
      <c r="T9" s="70" t="s">
        <v>13</v>
      </c>
      <c r="U9" s="71" t="s">
        <v>14</v>
      </c>
      <c r="V9" s="72" t="s">
        <v>0</v>
      </c>
      <c r="W9" s="70" t="s">
        <v>15</v>
      </c>
      <c r="X9" s="71" t="s">
        <v>16</v>
      </c>
      <c r="Y9" s="72" t="s">
        <v>0</v>
      </c>
      <c r="Z9" s="69" t="s">
        <v>17</v>
      </c>
      <c r="AA9" s="124" t="s">
        <v>18</v>
      </c>
      <c r="AB9" s="71" t="s">
        <v>19</v>
      </c>
      <c r="AC9" s="72" t="s">
        <v>0</v>
      </c>
      <c r="AD9" s="70" t="s">
        <v>20</v>
      </c>
      <c r="AE9" s="74" t="s">
        <v>21</v>
      </c>
      <c r="AF9" s="74" t="s">
        <v>22</v>
      </c>
      <c r="AG9" s="71" t="s">
        <v>23</v>
      </c>
      <c r="AH9" s="72" t="s">
        <v>0</v>
      </c>
      <c r="AI9" s="272"/>
      <c r="AJ9" s="188"/>
      <c r="AK9" s="188"/>
      <c r="AL9" s="14" t="s">
        <v>24</v>
      </c>
      <c r="AM9" s="16" t="s">
        <v>25</v>
      </c>
      <c r="AN9" s="16" t="s">
        <v>26</v>
      </c>
      <c r="AO9" s="16" t="s">
        <v>27</v>
      </c>
      <c r="AP9" s="36" t="s">
        <v>28</v>
      </c>
      <c r="AQ9" s="16" t="s">
        <v>29</v>
      </c>
      <c r="AR9" s="16" t="s">
        <v>30</v>
      </c>
      <c r="AS9" s="13" t="s">
        <v>31</v>
      </c>
      <c r="AT9" s="44" t="s">
        <v>0</v>
      </c>
      <c r="AU9" s="14" t="s">
        <v>32</v>
      </c>
      <c r="AV9" s="16" t="s">
        <v>33</v>
      </c>
      <c r="AW9" s="16" t="s">
        <v>34</v>
      </c>
      <c r="AX9" s="16" t="s">
        <v>35</v>
      </c>
      <c r="AY9" s="36" t="s">
        <v>36</v>
      </c>
      <c r="AZ9" s="16" t="s">
        <v>37</v>
      </c>
      <c r="BA9" s="16" t="s">
        <v>42</v>
      </c>
      <c r="BB9" s="13" t="s">
        <v>43</v>
      </c>
      <c r="BC9" s="44" t="s">
        <v>0</v>
      </c>
      <c r="BD9" s="272"/>
      <c r="BE9" s="189"/>
      <c r="BF9" s="189"/>
      <c r="BG9" s="69" t="s">
        <v>75</v>
      </c>
      <c r="BH9" s="70" t="s">
        <v>76</v>
      </c>
      <c r="BI9" s="70" t="s">
        <v>77</v>
      </c>
      <c r="BJ9" s="131" t="s">
        <v>78</v>
      </c>
      <c r="BK9" s="72" t="s">
        <v>0</v>
      </c>
      <c r="BL9" s="69" t="s">
        <v>79</v>
      </c>
      <c r="BM9" s="70" t="s">
        <v>80</v>
      </c>
      <c r="BN9" s="131" t="s">
        <v>81</v>
      </c>
      <c r="BO9" s="72" t="s">
        <v>0</v>
      </c>
      <c r="BP9" s="69" t="s">
        <v>82</v>
      </c>
      <c r="BQ9" s="134" t="s">
        <v>98</v>
      </c>
      <c r="BR9" s="134" t="s">
        <v>99</v>
      </c>
      <c r="BS9" s="134" t="s">
        <v>100</v>
      </c>
      <c r="BT9" s="70" t="s">
        <v>101</v>
      </c>
      <c r="BU9" s="70" t="s">
        <v>102</v>
      </c>
      <c r="BV9" s="71" t="s">
        <v>103</v>
      </c>
      <c r="BW9" s="72" t="s">
        <v>0</v>
      </c>
      <c r="BX9" s="272"/>
      <c r="BY9" s="189"/>
      <c r="BZ9" s="189"/>
      <c r="CA9" s="45"/>
      <c r="CB9" s="66" t="s">
        <v>46</v>
      </c>
      <c r="CC9" s="66" t="s">
        <v>47</v>
      </c>
      <c r="CD9" s="66" t="s">
        <v>48</v>
      </c>
      <c r="CE9" s="67" t="s">
        <v>0</v>
      </c>
      <c r="CF9" s="45"/>
      <c r="CG9" s="66" t="s">
        <v>46</v>
      </c>
      <c r="CH9" s="66" t="s">
        <v>47</v>
      </c>
      <c r="CI9" s="66" t="s">
        <v>48</v>
      </c>
      <c r="CJ9" s="67" t="s">
        <v>0</v>
      </c>
      <c r="CK9" s="45"/>
      <c r="CL9" s="66" t="s">
        <v>46</v>
      </c>
      <c r="CM9" s="66" t="s">
        <v>47</v>
      </c>
      <c r="CN9" s="66" t="s">
        <v>48</v>
      </c>
      <c r="CO9" s="67" t="s">
        <v>0</v>
      </c>
      <c r="CP9" s="45"/>
      <c r="CQ9" s="66" t="s">
        <v>46</v>
      </c>
      <c r="CR9" s="66" t="s">
        <v>47</v>
      </c>
      <c r="CS9" s="66" t="s">
        <v>48</v>
      </c>
      <c r="CT9" s="67" t="s">
        <v>0</v>
      </c>
      <c r="CU9" s="147"/>
      <c r="CV9" s="66" t="s">
        <v>46</v>
      </c>
      <c r="CW9" s="66" t="s">
        <v>47</v>
      </c>
      <c r="CX9" s="66" t="s">
        <v>48</v>
      </c>
      <c r="CY9" s="67" t="s">
        <v>0</v>
      </c>
    </row>
    <row r="10" spans="1:103" ht="12" customHeight="1">
      <c r="A10" s="18">
        <f>IF(SAISIES!A10&lt;&gt;"",SAISIES!A10,"")</f>
      </c>
      <c r="B10" s="195">
        <f>IF(SAISIES!B10&lt;&gt;"",SAISIES!B10,"")</f>
      </c>
      <c r="C10" s="195">
        <f>IF(SAISIES!C10&lt;&gt;"",SAISIES!C10,"")</f>
      </c>
      <c r="D10" s="37">
        <f>IF(SAISIES!D10&lt;&gt;"",SAISIES!D10,"")</f>
      </c>
      <c r="E10" s="39">
        <f>IF(SAISIES!E10&lt;&gt;"",SAISIES!E10,"")</f>
      </c>
      <c r="F10" s="38">
        <f>IF(SAISIES!F10&lt;&gt;"",SAISIES!F10,"")</f>
      </c>
      <c r="G10" s="99">
        <f>IF($A10="","",IF($D10="a","A",COUNTIF(D10:F10,"1")/3))</f>
      </c>
      <c r="H10" s="37">
        <f>IF(SAISIES!G10&lt;&gt;"",SAISIES!G10,"")</f>
      </c>
      <c r="I10" s="38">
        <f>IF(SAISIES!H10&lt;&gt;"",SAISIES!H10,"")</f>
      </c>
      <c r="J10" s="99">
        <f aca="true" t="shared" si="0" ref="J10:J39">IF($A10="","",IF($H10="a","A",COUNTIF(H10:I10,"1")/2))</f>
      </c>
      <c r="K10" s="41">
        <f aca="true" t="shared" si="1" ref="K10:K39">IF($A10&lt;&gt;"",$A10,"")</f>
      </c>
      <c r="L10" s="196">
        <f>IF($B10&lt;&gt;"",$B10,"")</f>
      </c>
      <c r="M10" s="196">
        <f>IF($C10&lt;&gt;"",$C10,"")</f>
      </c>
      <c r="N10" s="37">
        <f>IF(SAISIES!I10&lt;&gt;"",SAISIES!I10,"")</f>
      </c>
      <c r="O10" s="38">
        <f>IF(SAISIES!J10&lt;&gt;"",SAISIES!J10,"")</f>
      </c>
      <c r="P10" s="103">
        <f aca="true" t="shared" si="2" ref="P10:P39">IF($A10="","",IF($N10="a","A",COUNTIF(N10:O10,"1")/2))</f>
      </c>
      <c r="Q10" s="40">
        <f>IF(SAISIES!K10&lt;&gt;"",SAISIES!K10,"")</f>
      </c>
      <c r="R10" s="40">
        <f>IF(SAISIES!L10&lt;&gt;"",SAISIES!L10,"")</f>
      </c>
      <c r="S10" s="40">
        <f>IF(SAISIES!M10&lt;&gt;"",SAISIES!M10,"")</f>
      </c>
      <c r="T10" s="40">
        <f>IF(SAISIES!N10&lt;&gt;"",SAISIES!N10,"")</f>
      </c>
      <c r="U10" s="38">
        <f>IF(SAISIES!O10&lt;&gt;"",SAISIES!O10,"")</f>
      </c>
      <c r="V10" s="103">
        <f aca="true" t="shared" si="3" ref="V10:V39">IF($A10="","",IF($Q10="a","A",COUNTIF(Q10:U10,"1")/5))</f>
      </c>
      <c r="W10" s="37">
        <f>IF(SAISIES!P10&lt;&gt;"",SAISIES!P10,"")</f>
      </c>
      <c r="X10" s="38">
        <f>IF(SAISIES!Q10&lt;&gt;"",SAISIES!Q10,"")</f>
      </c>
      <c r="Y10" s="103">
        <f aca="true" t="shared" si="4" ref="Y10:Y39">IF($A10="","",IF($W10="a","A",COUNTIF(W10:X10,"1")/2))</f>
      </c>
      <c r="Z10" s="37">
        <f>IF(SAISIES!R10&lt;&gt;"",SAISIES!R10,"")</f>
      </c>
      <c r="AA10" s="40">
        <f>IF(SAISIES!S10&lt;&gt;"",SAISIES!S10,"")</f>
      </c>
      <c r="AB10" s="42">
        <f>IF(SAISIES!T10&lt;&gt;"",SAISIES!T10,"")</f>
      </c>
      <c r="AC10" s="103">
        <f aca="true" t="shared" si="5" ref="AC10:AC39">IF($A10="","",IF($Z10="a","A",COUNTIF(Z10:AB10,"1")/3))</f>
      </c>
      <c r="AD10" s="37">
        <f>IF(SAISIES!U10&lt;&gt;"",SAISIES!U10,"")</f>
      </c>
      <c r="AE10" s="40">
        <f>IF(SAISIES!V10&lt;&gt;"",SAISIES!V10,"")</f>
      </c>
      <c r="AF10" s="40">
        <f>IF(SAISIES!W10&lt;&gt;"",SAISIES!W10,"")</f>
      </c>
      <c r="AG10" s="38">
        <f>IF(SAISIES!X10&lt;&gt;"",SAISIES!X10,"")</f>
      </c>
      <c r="AH10" s="103">
        <f aca="true" t="shared" si="6" ref="AH10:AH39">IF($A10="","",IF($AD10="a","A",COUNTIF(AD10:AG10,"1")/4))</f>
      </c>
      <c r="AI10" s="41">
        <f aca="true" t="shared" si="7" ref="AI10:AI39">IF($A10&lt;&gt;"",$A10,"")</f>
      </c>
      <c r="AJ10" s="196">
        <f>IF($B10&lt;&gt;"",$B10,"")</f>
      </c>
      <c r="AK10" s="196">
        <f>IF($C10&lt;&gt;"",$C10,"")</f>
      </c>
      <c r="AL10" s="37">
        <f>IF(SAISIES!Y10&lt;&gt;"",SAISIES!Y10,"")</f>
      </c>
      <c r="AM10" s="40">
        <f>IF(SAISIES!Z10&lt;&gt;"",SAISIES!Z10,"")</f>
      </c>
      <c r="AN10" s="39">
        <f>IF(SAISIES!AA10&lt;&gt;"",SAISIES!AA10,"")</f>
      </c>
      <c r="AO10" s="39">
        <f>IF(SAISIES!AB10&lt;&gt;"",SAISIES!AB10,"")</f>
      </c>
      <c r="AP10" s="40">
        <f>IF(SAISIES!AC10&lt;&gt;"",SAISIES!AC10,"")</f>
      </c>
      <c r="AQ10" s="40">
        <f>IF(SAISIES!AD10&lt;&gt;"",SAISIES!AD10,"")</f>
      </c>
      <c r="AR10" s="40">
        <f>IF(SAISIES!AE10&lt;&gt;"",SAISIES!AE10,"")</f>
      </c>
      <c r="AS10" s="38">
        <f>IF(SAISIES!AF10&lt;&gt;"",SAISIES!AF10,"")</f>
      </c>
      <c r="AT10" s="99">
        <f aca="true" t="shared" si="8" ref="AT10:AT39">IF($A10="","",IF($AL10="a","A",COUNTIF(AL10:AS10,"1")/8))</f>
      </c>
      <c r="AU10" s="37">
        <f>IF(SAISIES!AG10&lt;&gt;"",SAISIES!AG10,"")</f>
      </c>
      <c r="AV10" s="40">
        <f>IF(SAISIES!AH10&lt;&gt;"",SAISIES!AH10,"")</f>
      </c>
      <c r="AW10" s="40">
        <f>IF(SAISIES!AI10&lt;&gt;"",SAISIES!AI10,"")</f>
      </c>
      <c r="AX10" s="39">
        <f>IF(SAISIES!AJ10&lt;&gt;"",SAISIES!AJ10,"")</f>
      </c>
      <c r="AY10" s="40">
        <f>IF(SAISIES!AK10&lt;&gt;"",SAISIES!AK10,"")</f>
      </c>
      <c r="AZ10" s="40">
        <f>IF(SAISIES!AL10&lt;&gt;"",SAISIES!AL10,"")</f>
      </c>
      <c r="BA10" s="40">
        <f>IF(SAISIES!AM10&lt;&gt;"",SAISIES!AM10,"")</f>
      </c>
      <c r="BB10" s="38">
        <f>IF(SAISIES!AN10&lt;&gt;"",SAISIES!AN10,"")</f>
      </c>
      <c r="BC10" s="99">
        <f aca="true" t="shared" si="9" ref="BC10:BC39">IF($A10="","",IF($AU10="a","A",COUNTIF(AU10:BB10,"1")/8))</f>
      </c>
      <c r="BD10" s="41">
        <f aca="true" t="shared" si="10" ref="BD10:BD39">IF($A10&lt;&gt;"",$A10,"")</f>
      </c>
      <c r="BE10" s="196">
        <f aca="true" t="shared" si="11" ref="BE10:BE39">IF($B10&lt;&gt;"",$B10,"")</f>
      </c>
      <c r="BF10" s="196">
        <f aca="true" t="shared" si="12" ref="BF10:BF39">IF($C10&lt;&gt;"",$C10,"")</f>
      </c>
      <c r="BG10" s="19">
        <f>IF(SAISIES!AO10&lt;&gt;"",SAISIES!AO10,"")</f>
      </c>
      <c r="BH10" s="21">
        <f>IF(SAISIES!AP10&lt;&gt;"",SAISIES!AP10,"")</f>
      </c>
      <c r="BI10" s="21">
        <f>IF(SAISIES!AQ10&lt;&gt;"",SAISIES!AQ10,"")</f>
      </c>
      <c r="BJ10" s="42">
        <f>IF(SAISIES!AR10&lt;&gt;"",SAISIES!AR10,"")</f>
      </c>
      <c r="BK10" s="103">
        <f aca="true" t="shared" si="13" ref="BK10:BK39">IF($A10="","",IF($BG10="a","A",COUNTIF(BG10:BJ10,"1")/4))</f>
      </c>
      <c r="BL10" s="19">
        <f>IF(SAISIES!AS10&lt;&gt;"",SAISIES!AS10,"")</f>
      </c>
      <c r="BM10" s="21">
        <f>IF(SAISIES!AT10&lt;&gt;"",SAISIES!AT10,"")</f>
      </c>
      <c r="BN10" s="42">
        <f>IF(SAISIES!AU10&lt;&gt;"",SAISIES!AU10,"")</f>
      </c>
      <c r="BO10" s="103">
        <f aca="true" t="shared" si="14" ref="BO10:BO39">IF($A10="","",IF($BL10="a","A",COUNTIF(BL10:BN10,"1")/3))</f>
      </c>
      <c r="BP10" s="37">
        <f>IF(SAISIES!AV10&lt;&gt;"",SAISIES!AV10,"")</f>
      </c>
      <c r="BQ10" s="21">
        <f>IF(SAISIES!AW10&lt;&gt;"",SAISIES!AW10,"")</f>
      </c>
      <c r="BR10" s="21">
        <f>IF(SAISIES!AX10&lt;&gt;"",SAISIES!AX10,"")</f>
      </c>
      <c r="BS10" s="21">
        <f>IF(SAISIES!AY10&lt;&gt;"",SAISIES!AY10,"")</f>
      </c>
      <c r="BT10" s="40">
        <f>IF(SAISIES!AZ10&lt;&gt;"",SAISIES!AZ10,"")</f>
      </c>
      <c r="BU10" s="40">
        <f>IF(SAISIES!BA10&lt;&gt;"",SAISIES!BA10,"")</f>
      </c>
      <c r="BV10" s="38">
        <f>IF(SAISIES!BB10&lt;&gt;"",SAISIES!BB10,"")</f>
      </c>
      <c r="BW10" s="103">
        <f aca="true" t="shared" si="15" ref="BW10:BW39">IF($A10="","",IF($BP10="a","A",COUNTIF(BP10:BV10,"1")/7))</f>
      </c>
      <c r="BX10" s="41">
        <f aca="true" t="shared" si="16" ref="BX10:BX39">IF($A10&lt;&gt;"",$A10,"")</f>
      </c>
      <c r="BY10" s="196">
        <f aca="true" t="shared" si="17" ref="BY10:BY39">IF($B10&lt;&gt;"",$B10,"")</f>
      </c>
      <c r="BZ10" s="196">
        <f aca="true" t="shared" si="18" ref="BZ10:BZ39">IF($C10&lt;&gt;"",$C10,"")</f>
      </c>
      <c r="CA10" s="23"/>
      <c r="CB10" s="43">
        <f>IF($A10="","",COUNTIF($D10:$F10,"1")+COUNTIF($H10:$I10,"1"))</f>
      </c>
      <c r="CC10" s="43">
        <f>IF($A10="","",COUNTIF($D10:$F10,"9")+COUNTIF($H10:$I10,"9"))</f>
      </c>
      <c r="CD10" s="43">
        <f>IF($A10="","",COUNTIF($D10:$F10,"0")+COUNTIF($H10:$I10,"0"))</f>
      </c>
      <c r="CE10" s="104">
        <f>IF($A10="","",IF(CB10+CC10+CD10=0,"A",IF(CB10+CC10+CD10&gt;0,CB10/(CB10+CC10+CD10))))</f>
      </c>
      <c r="CF10" s="23"/>
      <c r="CG10" s="43">
        <f aca="true" t="shared" si="19" ref="CG10:CG39">IF($A10="","",COUNTIF($N10:$O10,"1")+COUNTIF($Q10:$U10,"1")+COUNTIF($W10:$X10,"1")+COUNTIF($Z10:$AB10,"1")+COUNTIF($AD10:$AG10,"1"))</f>
      </c>
      <c r="CH10" s="43">
        <f aca="true" t="shared" si="20" ref="CH10:CH39">IF($A10="","",COUNTIF($N10:$O10,"9")+COUNTIF($Q10:$U10,"9")+COUNTIF($W10:$X10,"9")+COUNTIF($Z10:$AB10,"9")+COUNTIF($AD10:$AG10,"9"))</f>
      </c>
      <c r="CI10" s="43">
        <f aca="true" t="shared" si="21" ref="CI10:CI39">IF($A10="","",COUNTIF($N10:$O10,"0")+COUNTIF($Q10:$U10,"0")+COUNTIF($W10:$X10,"0")+COUNTIF($Z10:$AB10,"0")+COUNTIF($AD10:$AG10,"0"))</f>
      </c>
      <c r="CJ10" s="104">
        <f>IF($A10="","",IF(CG10+CH10+CI10=0,"A",IF(CG10+CH10+CI10&gt;0,CG10/(CG10+CH10+CI10))))</f>
      </c>
      <c r="CK10" s="23"/>
      <c r="CL10" s="43">
        <f aca="true" t="shared" si="22" ref="CL10:CL39">IF($A10="","",COUNTIF($AL10:$AS10,"1")+COUNTIF($AU10:$BB10,"1"))</f>
      </c>
      <c r="CM10" s="43">
        <f aca="true" t="shared" si="23" ref="CM10:CM39">IF($A10="","",COUNTIF($AL10:$AS10,"9")+COUNTIF($AU10:$BB10,"9"))</f>
      </c>
      <c r="CN10" s="43">
        <f aca="true" t="shared" si="24" ref="CN10:CN39">IF($A10="","",COUNTIF($AL10:$AS10,"0")+COUNTIF($AU10:$BB10,"0"))</f>
      </c>
      <c r="CO10" s="104">
        <f>IF($A10="","",IF(CL10+CM10+CN10=0,"A",IF(CL10+CM10+CN10&gt;0,CL10/(CL10+CM10+CN10))))</f>
      </c>
      <c r="CP10" s="23"/>
      <c r="CQ10" s="43">
        <f aca="true" t="shared" si="25" ref="CQ10:CQ39">IF($A10="","",COUNTIF($BG10:$BJ10,"1")+COUNTIF($BL10:$BN10,"1")+COUNTIF($BP10:$BV10,"1"))</f>
      </c>
      <c r="CR10" s="43">
        <f aca="true" t="shared" si="26" ref="CR10:CR39">IF($A10="","",COUNTIF($BG10:$BJ10,"9")+COUNTIF($BL10:$BN10,"9")+COUNTIF($BP10:$BV10,"9"))</f>
      </c>
      <c r="CS10" s="43">
        <f aca="true" t="shared" si="27" ref="CS10:CS39">IF($A10="","",COUNTIF($BG10:$BJ10,"0")+COUNTIF($BL10:$BN10,"0")+COUNTIF($BP10:$BV10,"0"))</f>
      </c>
      <c r="CT10" s="104">
        <f>IF($A10="","",IF(CQ10+CR10+CS10=0,"A",IF(CQ10+CR10+CS10&gt;0,CQ10/(CQ10+CR10+CS10))))</f>
      </c>
      <c r="CU10" s="146"/>
      <c r="CV10" s="148">
        <f>IF($A10="","",CB10+CG10+CL10+CQ10)</f>
      </c>
      <c r="CW10" s="43">
        <f>IF($A10="","",CC10+CH10+CM10+CR10)</f>
      </c>
      <c r="CX10" s="43">
        <f>IF($A10="","",CD10+CI10+CN10+CS10)</f>
      </c>
      <c r="CY10" s="104">
        <f>IF($A10="","",IF(CV10+CW10+CX10=0,"A",IF(CV10+CW10+CX10&gt;0,CV10/(CV10+CW10+CX10))))</f>
      </c>
    </row>
    <row r="11" spans="1:103" ht="12" customHeight="1">
      <c r="A11" s="18">
        <f>IF(SAISIES!A11&lt;&gt;"",SAISIES!A11,"")</f>
      </c>
      <c r="B11" s="195">
        <f>IF(SAISIES!B11&lt;&gt;"",SAISIES!B11,"")</f>
      </c>
      <c r="C11" s="195">
        <f>IF(SAISIES!C11&lt;&gt;"",SAISIES!C11,"")</f>
      </c>
      <c r="D11" s="37">
        <f>IF(SAISIES!D11&lt;&gt;"",SAISIES!D11,"")</f>
      </c>
      <c r="E11" s="39">
        <f>IF(SAISIES!E11&lt;&gt;"",SAISIES!E11,"")</f>
      </c>
      <c r="F11" s="38">
        <f>IF(SAISIES!F11&lt;&gt;"",SAISIES!F11,"")</f>
      </c>
      <c r="G11" s="99">
        <f aca="true" t="shared" si="28" ref="G11:G39">IF($A11="","",IF($D11="a","A",COUNTIF(D11:F11,"1")/3))</f>
      </c>
      <c r="H11" s="19">
        <f>IF(SAISIES!G11&lt;&gt;"",SAISIES!G11,"")</f>
      </c>
      <c r="I11" s="20">
        <f>IF(SAISIES!H11&lt;&gt;"",SAISIES!H11,"")</f>
      </c>
      <c r="J11" s="99">
        <f t="shared" si="0"/>
      </c>
      <c r="K11" s="18">
        <f t="shared" si="1"/>
      </c>
      <c r="L11" s="196">
        <f aca="true" t="shared" si="29" ref="L11:L39">IF($B11&lt;&gt;"",$B11,"")</f>
      </c>
      <c r="M11" s="196">
        <f aca="true" t="shared" si="30" ref="M11:M39">IF($C11&lt;&gt;"",$C11,"")</f>
      </c>
      <c r="N11" s="19">
        <f>IF(SAISIES!I11&lt;&gt;"",SAISIES!I11,"")</f>
      </c>
      <c r="O11" s="38">
        <f>IF(SAISIES!J11&lt;&gt;"",SAISIES!J11,"")</f>
      </c>
      <c r="P11" s="103">
        <f t="shared" si="2"/>
      </c>
      <c r="Q11" s="40">
        <f>IF(SAISIES!K11&lt;&gt;"",SAISIES!K11,"")</f>
      </c>
      <c r="R11" s="40">
        <f>IF(SAISIES!L11&lt;&gt;"",SAISIES!L11,"")</f>
      </c>
      <c r="S11" s="40">
        <f>IF(SAISIES!M11&lt;&gt;"",SAISIES!M11,"")</f>
      </c>
      <c r="T11" s="40">
        <f>IF(SAISIES!N11&lt;&gt;"",SAISIES!N11,"")</f>
      </c>
      <c r="U11" s="38">
        <f>IF(SAISIES!O11&lt;&gt;"",SAISIES!O11,"")</f>
      </c>
      <c r="V11" s="103">
        <f t="shared" si="3"/>
      </c>
      <c r="W11" s="37">
        <f>IF(SAISIES!P11&lt;&gt;"",SAISIES!P11,"")</f>
      </c>
      <c r="X11" s="38">
        <f>IF(SAISIES!Q11&lt;&gt;"",SAISIES!Q11,"")</f>
      </c>
      <c r="Y11" s="103">
        <f t="shared" si="4"/>
      </c>
      <c r="Z11" s="37">
        <f>IF(SAISIES!R11&lt;&gt;"",SAISIES!R11,"")</f>
      </c>
      <c r="AA11" s="40">
        <f>IF(SAISIES!S11&lt;&gt;"",SAISIES!S11,"")</f>
      </c>
      <c r="AB11" s="42">
        <f>IF(SAISIES!T11&lt;&gt;"",SAISIES!T11,"")</f>
      </c>
      <c r="AC11" s="103">
        <f t="shared" si="5"/>
      </c>
      <c r="AD11" s="37">
        <f>IF(SAISIES!U11&lt;&gt;"",SAISIES!U11,"")</f>
      </c>
      <c r="AE11" s="40">
        <f>IF(SAISIES!V11&lt;&gt;"",SAISIES!V11,"")</f>
      </c>
      <c r="AF11" s="40">
        <f>IF(SAISIES!W11&lt;&gt;"",SAISIES!W11,"")</f>
      </c>
      <c r="AG11" s="38">
        <f>IF(SAISIES!X11&lt;&gt;"",SAISIES!X11,"")</f>
      </c>
      <c r="AH11" s="103">
        <f t="shared" si="6"/>
      </c>
      <c r="AI11" s="18">
        <f t="shared" si="7"/>
      </c>
      <c r="AJ11" s="196">
        <f aca="true" t="shared" si="31" ref="AJ11:AJ39">IF($B11&lt;&gt;"",$B11,"")</f>
      </c>
      <c r="AK11" s="196">
        <f aca="true" t="shared" si="32" ref="AK11:AK39">IF($C11&lt;&gt;"",$C11,"")</f>
      </c>
      <c r="AL11" s="19">
        <f>IF(SAISIES!Y11&lt;&gt;"",SAISIES!Y11,"")</f>
      </c>
      <c r="AM11" s="22">
        <f>IF(SAISIES!Z11&lt;&gt;"",SAISIES!Z11,"")</f>
      </c>
      <c r="AN11" s="21">
        <f>IF(SAISIES!AA11&lt;&gt;"",SAISIES!AA11,"")</f>
      </c>
      <c r="AO11" s="21">
        <f>IF(SAISIES!AB11&lt;&gt;"",SAISIES!AB11,"")</f>
      </c>
      <c r="AP11" s="22">
        <f>IF(SAISIES!AC11&lt;&gt;"",SAISIES!AC11,"")</f>
      </c>
      <c r="AQ11" s="22">
        <f>IF(SAISIES!AD11&lt;&gt;"",SAISIES!AD11,"")</f>
      </c>
      <c r="AR11" s="22">
        <f>IF(SAISIES!AE11&lt;&gt;"",SAISIES!AE11,"")</f>
      </c>
      <c r="AS11" s="20">
        <f>IF(SAISIES!AF11&lt;&gt;"",SAISIES!AF11,"")</f>
      </c>
      <c r="AT11" s="99">
        <f t="shared" si="8"/>
      </c>
      <c r="AU11" s="19">
        <f>IF(SAISIES!AG11&lt;&gt;"",SAISIES!AG11,"")</f>
      </c>
      <c r="AV11" s="22">
        <f>IF(SAISIES!AH11&lt;&gt;"",SAISIES!AH11,"")</f>
      </c>
      <c r="AW11" s="22">
        <f>IF(SAISIES!AI11&lt;&gt;"",SAISIES!AI11,"")</f>
      </c>
      <c r="AX11" s="21">
        <f>IF(SAISIES!AJ11&lt;&gt;"",SAISIES!AJ11,"")</f>
      </c>
      <c r="AY11" s="22">
        <f>IF(SAISIES!AK11&lt;&gt;"",SAISIES!AK11,"")</f>
      </c>
      <c r="AZ11" s="22">
        <f>IF(SAISIES!AL11&lt;&gt;"",SAISIES!AL11,"")</f>
      </c>
      <c r="BA11" s="22">
        <f>IF(SAISIES!AM11&lt;&gt;"",SAISIES!AM11,"")</f>
      </c>
      <c r="BB11" s="20">
        <f>IF(SAISIES!AN11&lt;&gt;"",SAISIES!AN11,"")</f>
      </c>
      <c r="BC11" s="99">
        <f t="shared" si="9"/>
      </c>
      <c r="BD11" s="18">
        <f t="shared" si="10"/>
      </c>
      <c r="BE11" s="196">
        <f t="shared" si="11"/>
      </c>
      <c r="BF11" s="196">
        <f t="shared" si="12"/>
      </c>
      <c r="BG11" s="19">
        <f>IF(SAISIES!AO11&lt;&gt;"",SAISIES!AO11,"")</f>
      </c>
      <c r="BH11" s="21">
        <f>IF(SAISIES!AP11&lt;&gt;"",SAISIES!AP11,"")</f>
      </c>
      <c r="BI11" s="21">
        <f>IF(SAISIES!AQ11&lt;&gt;"",SAISIES!AQ11,"")</f>
      </c>
      <c r="BJ11" s="42">
        <f>IF(SAISIES!AR11&lt;&gt;"",SAISIES!AR11,"")</f>
      </c>
      <c r="BK11" s="103">
        <f t="shared" si="13"/>
      </c>
      <c r="BL11" s="19">
        <f>IF(SAISIES!AS11&lt;&gt;"",SAISIES!AS11,"")</f>
      </c>
      <c r="BM11" s="21">
        <f>IF(SAISIES!AT11&lt;&gt;"",SAISIES!AT11,"")</f>
      </c>
      <c r="BN11" s="42">
        <f>IF(SAISIES!AU11&lt;&gt;"",SAISIES!AU11,"")</f>
      </c>
      <c r="BO11" s="103">
        <f t="shared" si="14"/>
      </c>
      <c r="BP11" s="37">
        <f>IF(SAISIES!AV11&lt;&gt;"",SAISIES!AV11,"")</f>
      </c>
      <c r="BQ11" s="21">
        <f>IF(SAISIES!AW11&lt;&gt;"",SAISIES!AW11,"")</f>
      </c>
      <c r="BR11" s="21">
        <f>IF(SAISIES!AX11&lt;&gt;"",SAISIES!AX11,"")</f>
      </c>
      <c r="BS11" s="21">
        <f>IF(SAISIES!AY11&lt;&gt;"",SAISIES!AY11,"")</f>
      </c>
      <c r="BT11" s="40">
        <f>IF(SAISIES!AZ11&lt;&gt;"",SAISIES!AZ11,"")</f>
      </c>
      <c r="BU11" s="40">
        <f>IF(SAISIES!BA11&lt;&gt;"",SAISIES!BA11,"")</f>
      </c>
      <c r="BV11" s="38">
        <f>IF(SAISIES!BB11&lt;&gt;"",SAISIES!BB11,"")</f>
      </c>
      <c r="BW11" s="103">
        <f t="shared" si="15"/>
      </c>
      <c r="BX11" s="18">
        <f t="shared" si="16"/>
      </c>
      <c r="BY11" s="196">
        <f t="shared" si="17"/>
      </c>
      <c r="BZ11" s="196">
        <f t="shared" si="18"/>
      </c>
      <c r="CA11" s="23"/>
      <c r="CB11" s="43">
        <f aca="true" t="shared" si="33" ref="CB11:CB39">IF($A11="","",COUNTIF($D11:$F11,"1")+COUNTIF($H11:$I11,"1"))</f>
      </c>
      <c r="CC11" s="43">
        <f aca="true" t="shared" si="34" ref="CC11:CC39">IF($A11="","",COUNTIF($D11:$F11,"9")+COUNTIF($H11:$I11,"9"))</f>
      </c>
      <c r="CD11" s="43">
        <f aca="true" t="shared" si="35" ref="CD11:CD39">IF($A11="","",COUNTIF($D11:$F11,"0")+COUNTIF($H11:$I11,"0"))</f>
      </c>
      <c r="CE11" s="104">
        <f aca="true" t="shared" si="36" ref="CE11:CE39">IF($A11="","",IF(CB11+CC11+CD11=0,"A",IF(CB11+CC11+CD11&gt;0,CB11/(CB11+CC11+CD11))))</f>
      </c>
      <c r="CF11" s="23"/>
      <c r="CG11" s="43">
        <f t="shared" si="19"/>
      </c>
      <c r="CH11" s="43">
        <f t="shared" si="20"/>
      </c>
      <c r="CI11" s="43">
        <f t="shared" si="21"/>
      </c>
      <c r="CJ11" s="104">
        <f aca="true" t="shared" si="37" ref="CJ11:CJ39">IF($A11="","",IF(CG11+CH11+CI11=0,"A",IF(CG11+CH11+CI11&gt;0,CG11/(CG11+CH11+CI11))))</f>
      </c>
      <c r="CK11" s="23"/>
      <c r="CL11" s="43">
        <f t="shared" si="22"/>
      </c>
      <c r="CM11" s="43">
        <f t="shared" si="23"/>
      </c>
      <c r="CN11" s="43">
        <f t="shared" si="24"/>
      </c>
      <c r="CO11" s="104">
        <f aca="true" t="shared" si="38" ref="CO11:CO39">IF($A11="","",IF(CL11+CM11+CN11=0,"A",IF(CL11+CM11+CN11&gt;0,CL11/(CL11+CM11+CN11))))</f>
      </c>
      <c r="CP11" s="23"/>
      <c r="CQ11" s="43">
        <f t="shared" si="25"/>
      </c>
      <c r="CR11" s="43">
        <f t="shared" si="26"/>
      </c>
      <c r="CS11" s="43">
        <f t="shared" si="27"/>
      </c>
      <c r="CT11" s="104">
        <f aca="true" t="shared" si="39" ref="CT11:CT39">IF($A11="","",IF(CQ11+CR11+CS11=0,"A",IF(CQ11+CR11+CS11&gt;0,CQ11/(CQ11+CR11+CS11))))</f>
      </c>
      <c r="CU11" s="23"/>
      <c r="CV11" s="148">
        <f aca="true" t="shared" si="40" ref="CV11:CV39">IF($A11="","",CB11+CG11+CL11+CQ11)</f>
      </c>
      <c r="CW11" s="43">
        <f aca="true" t="shared" si="41" ref="CW11:CW39">IF($A11="","",CC11+CH11+CM11+CR11)</f>
      </c>
      <c r="CX11" s="43">
        <f aca="true" t="shared" si="42" ref="CX11:CX39">IF($A11="","",CD11+CI11+CN11+CS11)</f>
      </c>
      <c r="CY11" s="104">
        <f aca="true" t="shared" si="43" ref="CY11:CY39">IF($A11="","",IF(CV11+CW11+CX11=0,"A",IF(CV11+CW11+CX11&gt;0,CV11/(CV11+CW11+CX11))))</f>
      </c>
    </row>
    <row r="12" spans="1:103" ht="12" customHeight="1">
      <c r="A12" s="18">
        <f>IF(SAISIES!A12&lt;&gt;"",SAISIES!A12,"")</f>
      </c>
      <c r="B12" s="195">
        <f>IF(SAISIES!B12&lt;&gt;"",SAISIES!B12,"")</f>
      </c>
      <c r="C12" s="195">
        <f>IF(SAISIES!C12&lt;&gt;"",SAISIES!C12,"")</f>
      </c>
      <c r="D12" s="37">
        <f>IF(SAISIES!D12&lt;&gt;"",SAISIES!D12,"")</f>
      </c>
      <c r="E12" s="39">
        <f>IF(SAISIES!E12&lt;&gt;"",SAISIES!E12,"")</f>
      </c>
      <c r="F12" s="38">
        <f>IF(SAISIES!F12&lt;&gt;"",SAISIES!F12,"")</f>
      </c>
      <c r="G12" s="99">
        <f t="shared" si="28"/>
      </c>
      <c r="H12" s="19">
        <f>IF(SAISIES!G12&lt;&gt;"",SAISIES!G12,"")</f>
      </c>
      <c r="I12" s="20">
        <f>IF(SAISIES!H12&lt;&gt;"",SAISIES!H12,"")</f>
      </c>
      <c r="J12" s="99">
        <f t="shared" si="0"/>
      </c>
      <c r="K12" s="18">
        <f t="shared" si="1"/>
      </c>
      <c r="L12" s="196">
        <f t="shared" si="29"/>
      </c>
      <c r="M12" s="196">
        <f t="shared" si="30"/>
      </c>
      <c r="N12" s="19">
        <f>IF(SAISIES!I12&lt;&gt;"",SAISIES!I12,"")</f>
      </c>
      <c r="O12" s="38">
        <f>IF(SAISIES!J12&lt;&gt;"",SAISIES!J12,"")</f>
      </c>
      <c r="P12" s="103">
        <f t="shared" si="2"/>
      </c>
      <c r="Q12" s="40">
        <f>IF(SAISIES!K12&lt;&gt;"",SAISIES!K12,"")</f>
      </c>
      <c r="R12" s="40">
        <f>IF(SAISIES!L12&lt;&gt;"",SAISIES!L12,"")</f>
      </c>
      <c r="S12" s="40">
        <f>IF(SAISIES!M12&lt;&gt;"",SAISIES!M12,"")</f>
      </c>
      <c r="T12" s="40">
        <f>IF(SAISIES!N12&lt;&gt;"",SAISIES!N12,"")</f>
      </c>
      <c r="U12" s="38">
        <f>IF(SAISIES!O12&lt;&gt;"",SAISIES!O12,"")</f>
      </c>
      <c r="V12" s="103">
        <f t="shared" si="3"/>
      </c>
      <c r="W12" s="37">
        <f>IF(SAISIES!P12&lt;&gt;"",SAISIES!P12,"")</f>
      </c>
      <c r="X12" s="38">
        <f>IF(SAISIES!Q12&lt;&gt;"",SAISIES!Q12,"")</f>
      </c>
      <c r="Y12" s="103">
        <f t="shared" si="4"/>
      </c>
      <c r="Z12" s="37">
        <f>IF(SAISIES!R12&lt;&gt;"",SAISIES!R12,"")</f>
      </c>
      <c r="AA12" s="40">
        <f>IF(SAISIES!S12&lt;&gt;"",SAISIES!S12,"")</f>
      </c>
      <c r="AB12" s="42">
        <f>IF(SAISIES!T12&lt;&gt;"",SAISIES!T12,"")</f>
      </c>
      <c r="AC12" s="103">
        <f t="shared" si="5"/>
      </c>
      <c r="AD12" s="37">
        <f>IF(SAISIES!U12&lt;&gt;"",SAISIES!U12,"")</f>
      </c>
      <c r="AE12" s="40">
        <f>IF(SAISIES!V12&lt;&gt;"",SAISIES!V12,"")</f>
      </c>
      <c r="AF12" s="40">
        <f>IF(SAISIES!W12&lt;&gt;"",SAISIES!W12,"")</f>
      </c>
      <c r="AG12" s="38">
        <f>IF(SAISIES!X12&lt;&gt;"",SAISIES!X12,"")</f>
      </c>
      <c r="AH12" s="103">
        <f t="shared" si="6"/>
      </c>
      <c r="AI12" s="18">
        <f t="shared" si="7"/>
      </c>
      <c r="AJ12" s="196">
        <f t="shared" si="31"/>
      </c>
      <c r="AK12" s="196">
        <f t="shared" si="32"/>
      </c>
      <c r="AL12" s="19">
        <f>IF(SAISIES!Y12&lt;&gt;"",SAISIES!Y12,"")</f>
      </c>
      <c r="AM12" s="22">
        <f>IF(SAISIES!Z12&lt;&gt;"",SAISIES!Z12,"")</f>
      </c>
      <c r="AN12" s="21">
        <f>IF(SAISIES!AA12&lt;&gt;"",SAISIES!AA12,"")</f>
      </c>
      <c r="AO12" s="21">
        <f>IF(SAISIES!AB12&lt;&gt;"",SAISIES!AB12,"")</f>
      </c>
      <c r="AP12" s="22">
        <f>IF(SAISIES!AC12&lt;&gt;"",SAISIES!AC12,"")</f>
      </c>
      <c r="AQ12" s="22">
        <f>IF(SAISIES!AD12&lt;&gt;"",SAISIES!AD12,"")</f>
      </c>
      <c r="AR12" s="22">
        <f>IF(SAISIES!AE12&lt;&gt;"",SAISIES!AE12,"")</f>
      </c>
      <c r="AS12" s="20">
        <f>IF(SAISIES!AF12&lt;&gt;"",SAISIES!AF12,"")</f>
      </c>
      <c r="AT12" s="99">
        <f t="shared" si="8"/>
      </c>
      <c r="AU12" s="19">
        <f>IF(SAISIES!AG12&lt;&gt;"",SAISIES!AG12,"")</f>
      </c>
      <c r="AV12" s="22">
        <f>IF(SAISIES!AH12&lt;&gt;"",SAISIES!AH12,"")</f>
      </c>
      <c r="AW12" s="22">
        <f>IF(SAISIES!AI12&lt;&gt;"",SAISIES!AI12,"")</f>
      </c>
      <c r="AX12" s="21">
        <f>IF(SAISIES!AJ12&lt;&gt;"",SAISIES!AJ12,"")</f>
      </c>
      <c r="AY12" s="22">
        <f>IF(SAISIES!AK12&lt;&gt;"",SAISIES!AK12,"")</f>
      </c>
      <c r="AZ12" s="22">
        <f>IF(SAISIES!AL12&lt;&gt;"",SAISIES!AL12,"")</f>
      </c>
      <c r="BA12" s="22">
        <f>IF(SAISIES!AM12&lt;&gt;"",SAISIES!AM12,"")</f>
      </c>
      <c r="BB12" s="20">
        <f>IF(SAISIES!AN12&lt;&gt;"",SAISIES!AN12,"")</f>
      </c>
      <c r="BC12" s="99">
        <f t="shared" si="9"/>
      </c>
      <c r="BD12" s="18">
        <f t="shared" si="10"/>
      </c>
      <c r="BE12" s="196">
        <f t="shared" si="11"/>
      </c>
      <c r="BF12" s="196">
        <f t="shared" si="12"/>
      </c>
      <c r="BG12" s="19">
        <f>IF(SAISIES!AO12&lt;&gt;"",SAISIES!AO12,"")</f>
      </c>
      <c r="BH12" s="21">
        <f>IF(SAISIES!AP12&lt;&gt;"",SAISIES!AP12,"")</f>
      </c>
      <c r="BI12" s="21">
        <f>IF(SAISIES!AQ12&lt;&gt;"",SAISIES!AQ12,"")</f>
      </c>
      <c r="BJ12" s="42">
        <f>IF(SAISIES!AR12&lt;&gt;"",SAISIES!AR12,"")</f>
      </c>
      <c r="BK12" s="103">
        <f t="shared" si="13"/>
      </c>
      <c r="BL12" s="19">
        <f>IF(SAISIES!AS12&lt;&gt;"",SAISIES!AS12,"")</f>
      </c>
      <c r="BM12" s="21">
        <f>IF(SAISIES!AT12&lt;&gt;"",SAISIES!AT12,"")</f>
      </c>
      <c r="BN12" s="42">
        <f>IF(SAISIES!AU12&lt;&gt;"",SAISIES!AU12,"")</f>
      </c>
      <c r="BO12" s="103">
        <f t="shared" si="14"/>
      </c>
      <c r="BP12" s="37">
        <f>IF(SAISIES!AV12&lt;&gt;"",SAISIES!AV12,"")</f>
      </c>
      <c r="BQ12" s="21">
        <f>IF(SAISIES!AW12&lt;&gt;"",SAISIES!AW12,"")</f>
      </c>
      <c r="BR12" s="21">
        <f>IF(SAISIES!AX12&lt;&gt;"",SAISIES!AX12,"")</f>
      </c>
      <c r="BS12" s="21">
        <f>IF(SAISIES!AY12&lt;&gt;"",SAISIES!AY12,"")</f>
      </c>
      <c r="BT12" s="40">
        <f>IF(SAISIES!AZ12&lt;&gt;"",SAISIES!AZ12,"")</f>
      </c>
      <c r="BU12" s="40">
        <f>IF(SAISIES!BA12&lt;&gt;"",SAISIES!BA12,"")</f>
      </c>
      <c r="BV12" s="38">
        <f>IF(SAISIES!BB12&lt;&gt;"",SAISIES!BB12,"")</f>
      </c>
      <c r="BW12" s="103">
        <f t="shared" si="15"/>
      </c>
      <c r="BX12" s="18">
        <f t="shared" si="16"/>
      </c>
      <c r="BY12" s="196">
        <f t="shared" si="17"/>
      </c>
      <c r="BZ12" s="196">
        <f t="shared" si="18"/>
      </c>
      <c r="CA12" s="23"/>
      <c r="CB12" s="43">
        <f t="shared" si="33"/>
      </c>
      <c r="CC12" s="43">
        <f t="shared" si="34"/>
      </c>
      <c r="CD12" s="43">
        <f t="shared" si="35"/>
      </c>
      <c r="CE12" s="104">
        <f t="shared" si="36"/>
      </c>
      <c r="CF12" s="23"/>
      <c r="CG12" s="43">
        <f t="shared" si="19"/>
      </c>
      <c r="CH12" s="43">
        <f t="shared" si="20"/>
      </c>
      <c r="CI12" s="43">
        <f t="shared" si="21"/>
      </c>
      <c r="CJ12" s="104">
        <f t="shared" si="37"/>
      </c>
      <c r="CK12" s="23"/>
      <c r="CL12" s="43">
        <f t="shared" si="22"/>
      </c>
      <c r="CM12" s="43">
        <f t="shared" si="23"/>
      </c>
      <c r="CN12" s="43">
        <f t="shared" si="24"/>
      </c>
      <c r="CO12" s="104">
        <f t="shared" si="38"/>
      </c>
      <c r="CP12" s="23"/>
      <c r="CQ12" s="43">
        <f t="shared" si="25"/>
      </c>
      <c r="CR12" s="43">
        <f t="shared" si="26"/>
      </c>
      <c r="CS12" s="43">
        <f t="shared" si="27"/>
      </c>
      <c r="CT12" s="104">
        <f t="shared" si="39"/>
      </c>
      <c r="CU12" s="23"/>
      <c r="CV12" s="148">
        <f t="shared" si="40"/>
      </c>
      <c r="CW12" s="43">
        <f t="shared" si="41"/>
      </c>
      <c r="CX12" s="43">
        <f t="shared" si="42"/>
      </c>
      <c r="CY12" s="104">
        <f t="shared" si="43"/>
      </c>
    </row>
    <row r="13" spans="1:103" ht="12" customHeight="1">
      <c r="A13" s="18">
        <f>IF(SAISIES!A13&lt;&gt;"",SAISIES!A13,"")</f>
      </c>
      <c r="B13" s="195">
        <f>IF(SAISIES!B13&lt;&gt;"",SAISIES!B13,"")</f>
      </c>
      <c r="C13" s="195">
        <f>IF(SAISIES!C13&lt;&gt;"",SAISIES!C13,"")</f>
      </c>
      <c r="D13" s="37">
        <f>IF(SAISIES!D13&lt;&gt;"",SAISIES!D13,"")</f>
      </c>
      <c r="E13" s="39">
        <f>IF(SAISIES!E13&lt;&gt;"",SAISIES!E13,"")</f>
      </c>
      <c r="F13" s="38">
        <f>IF(SAISIES!F13&lt;&gt;"",SAISIES!F13,"")</f>
      </c>
      <c r="G13" s="99">
        <f t="shared" si="28"/>
      </c>
      <c r="H13" s="19">
        <f>IF(SAISIES!G13&lt;&gt;"",SAISIES!G13,"")</f>
      </c>
      <c r="I13" s="20">
        <f>IF(SAISIES!H13&lt;&gt;"",SAISIES!H13,"")</f>
      </c>
      <c r="J13" s="99">
        <f t="shared" si="0"/>
      </c>
      <c r="K13" s="18">
        <f t="shared" si="1"/>
      </c>
      <c r="L13" s="196">
        <f t="shared" si="29"/>
      </c>
      <c r="M13" s="196">
        <f t="shared" si="30"/>
      </c>
      <c r="N13" s="19">
        <f>IF(SAISIES!I13&lt;&gt;"",SAISIES!I13,"")</f>
      </c>
      <c r="O13" s="38">
        <f>IF(SAISIES!J13&lt;&gt;"",SAISIES!J13,"")</f>
      </c>
      <c r="P13" s="103">
        <f t="shared" si="2"/>
      </c>
      <c r="Q13" s="40">
        <f>IF(SAISIES!K13&lt;&gt;"",SAISIES!K13,"")</f>
      </c>
      <c r="R13" s="40">
        <f>IF(SAISIES!L13&lt;&gt;"",SAISIES!L13,"")</f>
      </c>
      <c r="S13" s="40">
        <f>IF(SAISIES!M13&lt;&gt;"",SAISIES!M13,"")</f>
      </c>
      <c r="T13" s="40">
        <f>IF(SAISIES!N13&lt;&gt;"",SAISIES!N13,"")</f>
      </c>
      <c r="U13" s="38">
        <f>IF(SAISIES!O13&lt;&gt;"",SAISIES!O13,"")</f>
      </c>
      <c r="V13" s="103">
        <f t="shared" si="3"/>
      </c>
      <c r="W13" s="37">
        <f>IF(SAISIES!P13&lt;&gt;"",SAISIES!P13,"")</f>
      </c>
      <c r="X13" s="38">
        <f>IF(SAISIES!Q13&lt;&gt;"",SAISIES!Q13,"")</f>
      </c>
      <c r="Y13" s="103">
        <f t="shared" si="4"/>
      </c>
      <c r="Z13" s="37">
        <f>IF(SAISIES!R13&lt;&gt;"",SAISIES!R13,"")</f>
      </c>
      <c r="AA13" s="40">
        <f>IF(SAISIES!S13&lt;&gt;"",SAISIES!S13,"")</f>
      </c>
      <c r="AB13" s="42">
        <f>IF(SAISIES!T13&lt;&gt;"",SAISIES!T13,"")</f>
      </c>
      <c r="AC13" s="103">
        <f t="shared" si="5"/>
      </c>
      <c r="AD13" s="37">
        <f>IF(SAISIES!U13&lt;&gt;"",SAISIES!U13,"")</f>
      </c>
      <c r="AE13" s="40">
        <f>IF(SAISIES!V13&lt;&gt;"",SAISIES!V13,"")</f>
      </c>
      <c r="AF13" s="40">
        <f>IF(SAISIES!W13&lt;&gt;"",SAISIES!W13,"")</f>
      </c>
      <c r="AG13" s="38">
        <f>IF(SAISIES!X13&lt;&gt;"",SAISIES!X13,"")</f>
      </c>
      <c r="AH13" s="103">
        <f t="shared" si="6"/>
      </c>
      <c r="AI13" s="18">
        <f t="shared" si="7"/>
      </c>
      <c r="AJ13" s="196">
        <f t="shared" si="31"/>
      </c>
      <c r="AK13" s="196">
        <f t="shared" si="32"/>
      </c>
      <c r="AL13" s="19">
        <f>IF(SAISIES!Y13&lt;&gt;"",SAISIES!Y13,"")</f>
      </c>
      <c r="AM13" s="22">
        <f>IF(SAISIES!Z13&lt;&gt;"",SAISIES!Z13,"")</f>
      </c>
      <c r="AN13" s="21">
        <f>IF(SAISIES!AA13&lt;&gt;"",SAISIES!AA13,"")</f>
      </c>
      <c r="AO13" s="21">
        <f>IF(SAISIES!AB13&lt;&gt;"",SAISIES!AB13,"")</f>
      </c>
      <c r="AP13" s="22">
        <f>IF(SAISIES!AC13&lt;&gt;"",SAISIES!AC13,"")</f>
      </c>
      <c r="AQ13" s="22">
        <f>IF(SAISIES!AD13&lt;&gt;"",SAISIES!AD13,"")</f>
      </c>
      <c r="AR13" s="22">
        <f>IF(SAISIES!AE13&lt;&gt;"",SAISIES!AE13,"")</f>
      </c>
      <c r="AS13" s="20">
        <f>IF(SAISIES!AF13&lt;&gt;"",SAISIES!AF13,"")</f>
      </c>
      <c r="AT13" s="99">
        <f t="shared" si="8"/>
      </c>
      <c r="AU13" s="19">
        <f>IF(SAISIES!AG13&lt;&gt;"",SAISIES!AG13,"")</f>
      </c>
      <c r="AV13" s="22">
        <f>IF(SAISIES!AH13&lt;&gt;"",SAISIES!AH13,"")</f>
      </c>
      <c r="AW13" s="22">
        <f>IF(SAISIES!AI13&lt;&gt;"",SAISIES!AI13,"")</f>
      </c>
      <c r="AX13" s="21">
        <f>IF(SAISIES!AJ13&lt;&gt;"",SAISIES!AJ13,"")</f>
      </c>
      <c r="AY13" s="22">
        <f>IF(SAISIES!AK13&lt;&gt;"",SAISIES!AK13,"")</f>
      </c>
      <c r="AZ13" s="22">
        <f>IF(SAISIES!AL13&lt;&gt;"",SAISIES!AL13,"")</f>
      </c>
      <c r="BA13" s="22">
        <f>IF(SAISIES!AM13&lt;&gt;"",SAISIES!AM13,"")</f>
      </c>
      <c r="BB13" s="20">
        <f>IF(SAISIES!AN13&lt;&gt;"",SAISIES!AN13,"")</f>
      </c>
      <c r="BC13" s="99">
        <f t="shared" si="9"/>
      </c>
      <c r="BD13" s="18">
        <f t="shared" si="10"/>
      </c>
      <c r="BE13" s="196">
        <f t="shared" si="11"/>
      </c>
      <c r="BF13" s="196">
        <f t="shared" si="12"/>
      </c>
      <c r="BG13" s="19">
        <f>IF(SAISIES!AO13&lt;&gt;"",SAISIES!AO13,"")</f>
      </c>
      <c r="BH13" s="21">
        <f>IF(SAISIES!AP13&lt;&gt;"",SAISIES!AP13,"")</f>
      </c>
      <c r="BI13" s="21">
        <f>IF(SAISIES!AQ13&lt;&gt;"",SAISIES!AQ13,"")</f>
      </c>
      <c r="BJ13" s="42">
        <f>IF(SAISIES!AR13&lt;&gt;"",SAISIES!AR13,"")</f>
      </c>
      <c r="BK13" s="103">
        <f t="shared" si="13"/>
      </c>
      <c r="BL13" s="19">
        <f>IF(SAISIES!AS13&lt;&gt;"",SAISIES!AS13,"")</f>
      </c>
      <c r="BM13" s="21">
        <f>IF(SAISIES!AT13&lt;&gt;"",SAISIES!AT13,"")</f>
      </c>
      <c r="BN13" s="42">
        <f>IF(SAISIES!AU13&lt;&gt;"",SAISIES!AU13,"")</f>
      </c>
      <c r="BO13" s="103">
        <f t="shared" si="14"/>
      </c>
      <c r="BP13" s="37">
        <f>IF(SAISIES!AV13&lt;&gt;"",SAISIES!AV13,"")</f>
      </c>
      <c r="BQ13" s="21">
        <f>IF(SAISIES!AW13&lt;&gt;"",SAISIES!AW13,"")</f>
      </c>
      <c r="BR13" s="21">
        <f>IF(SAISIES!AX13&lt;&gt;"",SAISIES!AX13,"")</f>
      </c>
      <c r="BS13" s="21">
        <f>IF(SAISIES!AY13&lt;&gt;"",SAISIES!AY13,"")</f>
      </c>
      <c r="BT13" s="40">
        <f>IF(SAISIES!AZ13&lt;&gt;"",SAISIES!AZ13,"")</f>
      </c>
      <c r="BU13" s="40">
        <f>IF(SAISIES!BA13&lt;&gt;"",SAISIES!BA13,"")</f>
      </c>
      <c r="BV13" s="38">
        <f>IF(SAISIES!BB13&lt;&gt;"",SAISIES!BB13,"")</f>
      </c>
      <c r="BW13" s="103">
        <f t="shared" si="15"/>
      </c>
      <c r="BX13" s="18">
        <f t="shared" si="16"/>
      </c>
      <c r="BY13" s="196">
        <f t="shared" si="17"/>
      </c>
      <c r="BZ13" s="196">
        <f t="shared" si="18"/>
      </c>
      <c r="CA13" s="23"/>
      <c r="CB13" s="43">
        <f t="shared" si="33"/>
      </c>
      <c r="CC13" s="43">
        <f t="shared" si="34"/>
      </c>
      <c r="CD13" s="43">
        <f t="shared" si="35"/>
      </c>
      <c r="CE13" s="104">
        <f t="shared" si="36"/>
      </c>
      <c r="CF13" s="23"/>
      <c r="CG13" s="43">
        <f t="shared" si="19"/>
      </c>
      <c r="CH13" s="43">
        <f t="shared" si="20"/>
      </c>
      <c r="CI13" s="43">
        <f t="shared" si="21"/>
      </c>
      <c r="CJ13" s="104">
        <f t="shared" si="37"/>
      </c>
      <c r="CK13" s="23"/>
      <c r="CL13" s="43">
        <f t="shared" si="22"/>
      </c>
      <c r="CM13" s="43">
        <f t="shared" si="23"/>
      </c>
      <c r="CN13" s="43">
        <f t="shared" si="24"/>
      </c>
      <c r="CO13" s="104">
        <f t="shared" si="38"/>
      </c>
      <c r="CP13" s="23"/>
      <c r="CQ13" s="43">
        <f t="shared" si="25"/>
      </c>
      <c r="CR13" s="43">
        <f t="shared" si="26"/>
      </c>
      <c r="CS13" s="43">
        <f t="shared" si="27"/>
      </c>
      <c r="CT13" s="104">
        <f t="shared" si="39"/>
      </c>
      <c r="CU13" s="23"/>
      <c r="CV13" s="148">
        <f t="shared" si="40"/>
      </c>
      <c r="CW13" s="43">
        <f t="shared" si="41"/>
      </c>
      <c r="CX13" s="43">
        <f t="shared" si="42"/>
      </c>
      <c r="CY13" s="104">
        <f t="shared" si="43"/>
      </c>
    </row>
    <row r="14" spans="1:103" ht="12" customHeight="1">
      <c r="A14" s="18">
        <f>IF(SAISIES!A14&lt;&gt;"",SAISIES!A14,"")</f>
      </c>
      <c r="B14" s="195">
        <f>IF(SAISIES!B14&lt;&gt;"",SAISIES!B14,"")</f>
      </c>
      <c r="C14" s="195">
        <f>IF(SAISIES!C14&lt;&gt;"",SAISIES!C14,"")</f>
      </c>
      <c r="D14" s="37">
        <f>IF(SAISIES!D14&lt;&gt;"",SAISIES!D14,"")</f>
      </c>
      <c r="E14" s="39">
        <f>IF(SAISIES!E14&lt;&gt;"",SAISIES!E14,"")</f>
      </c>
      <c r="F14" s="38">
        <f>IF(SAISIES!F14&lt;&gt;"",SAISIES!F14,"")</f>
      </c>
      <c r="G14" s="99">
        <f t="shared" si="28"/>
      </c>
      <c r="H14" s="19">
        <f>IF(SAISIES!G14&lt;&gt;"",SAISIES!G14,"")</f>
      </c>
      <c r="I14" s="20">
        <f>IF(SAISIES!H14&lt;&gt;"",SAISIES!H14,"")</f>
      </c>
      <c r="J14" s="99">
        <f t="shared" si="0"/>
      </c>
      <c r="K14" s="18">
        <f t="shared" si="1"/>
      </c>
      <c r="L14" s="196">
        <f t="shared" si="29"/>
      </c>
      <c r="M14" s="196">
        <f t="shared" si="30"/>
      </c>
      <c r="N14" s="19">
        <f>IF(SAISIES!I14&lt;&gt;"",SAISIES!I14,"")</f>
      </c>
      <c r="O14" s="38">
        <f>IF(SAISIES!J14&lt;&gt;"",SAISIES!J14,"")</f>
      </c>
      <c r="P14" s="103">
        <f t="shared" si="2"/>
      </c>
      <c r="Q14" s="40">
        <f>IF(SAISIES!K14&lt;&gt;"",SAISIES!K14,"")</f>
      </c>
      <c r="R14" s="40">
        <f>IF(SAISIES!L14&lt;&gt;"",SAISIES!L14,"")</f>
      </c>
      <c r="S14" s="40">
        <f>IF(SAISIES!M14&lt;&gt;"",SAISIES!M14,"")</f>
      </c>
      <c r="T14" s="40">
        <f>IF(SAISIES!N14&lt;&gt;"",SAISIES!N14,"")</f>
      </c>
      <c r="U14" s="38">
        <f>IF(SAISIES!O14&lt;&gt;"",SAISIES!O14,"")</f>
      </c>
      <c r="V14" s="103">
        <f t="shared" si="3"/>
      </c>
      <c r="W14" s="37">
        <f>IF(SAISIES!P14&lt;&gt;"",SAISIES!P14,"")</f>
      </c>
      <c r="X14" s="38">
        <f>IF(SAISIES!Q14&lt;&gt;"",SAISIES!Q14,"")</f>
      </c>
      <c r="Y14" s="103">
        <f t="shared" si="4"/>
      </c>
      <c r="Z14" s="37">
        <f>IF(SAISIES!R14&lt;&gt;"",SAISIES!R14,"")</f>
      </c>
      <c r="AA14" s="40">
        <f>IF(SAISIES!S14&lt;&gt;"",SAISIES!S14,"")</f>
      </c>
      <c r="AB14" s="42">
        <f>IF(SAISIES!T14&lt;&gt;"",SAISIES!T14,"")</f>
      </c>
      <c r="AC14" s="103">
        <f t="shared" si="5"/>
      </c>
      <c r="AD14" s="37">
        <f>IF(SAISIES!U14&lt;&gt;"",SAISIES!U14,"")</f>
      </c>
      <c r="AE14" s="40">
        <f>IF(SAISIES!V14&lt;&gt;"",SAISIES!V14,"")</f>
      </c>
      <c r="AF14" s="40">
        <f>IF(SAISIES!W14&lt;&gt;"",SAISIES!W14,"")</f>
      </c>
      <c r="AG14" s="38">
        <f>IF(SAISIES!X14&lt;&gt;"",SAISIES!X14,"")</f>
      </c>
      <c r="AH14" s="103">
        <f t="shared" si="6"/>
      </c>
      <c r="AI14" s="18">
        <f t="shared" si="7"/>
      </c>
      <c r="AJ14" s="196">
        <f t="shared" si="31"/>
      </c>
      <c r="AK14" s="196">
        <f t="shared" si="32"/>
      </c>
      <c r="AL14" s="19">
        <f>IF(SAISIES!Y14&lt;&gt;"",SAISIES!Y14,"")</f>
      </c>
      <c r="AM14" s="22">
        <f>IF(SAISIES!Z14&lt;&gt;"",SAISIES!Z14,"")</f>
      </c>
      <c r="AN14" s="21">
        <f>IF(SAISIES!AA14&lt;&gt;"",SAISIES!AA14,"")</f>
      </c>
      <c r="AO14" s="21">
        <f>IF(SAISIES!AB14&lt;&gt;"",SAISIES!AB14,"")</f>
      </c>
      <c r="AP14" s="22">
        <f>IF(SAISIES!AC14&lt;&gt;"",SAISIES!AC14,"")</f>
      </c>
      <c r="AQ14" s="22">
        <f>IF(SAISIES!AD14&lt;&gt;"",SAISIES!AD14,"")</f>
      </c>
      <c r="AR14" s="22">
        <f>IF(SAISIES!AE14&lt;&gt;"",SAISIES!AE14,"")</f>
      </c>
      <c r="AS14" s="20">
        <f>IF(SAISIES!AF14&lt;&gt;"",SAISIES!AF14,"")</f>
      </c>
      <c r="AT14" s="99">
        <f t="shared" si="8"/>
      </c>
      <c r="AU14" s="19">
        <f>IF(SAISIES!AG14&lt;&gt;"",SAISIES!AG14,"")</f>
      </c>
      <c r="AV14" s="22">
        <f>IF(SAISIES!AH14&lt;&gt;"",SAISIES!AH14,"")</f>
      </c>
      <c r="AW14" s="22">
        <f>IF(SAISIES!AI14&lt;&gt;"",SAISIES!AI14,"")</f>
      </c>
      <c r="AX14" s="21">
        <f>IF(SAISIES!AJ14&lt;&gt;"",SAISIES!AJ14,"")</f>
      </c>
      <c r="AY14" s="22">
        <f>IF(SAISIES!AK14&lt;&gt;"",SAISIES!AK14,"")</f>
      </c>
      <c r="AZ14" s="22">
        <f>IF(SAISIES!AL14&lt;&gt;"",SAISIES!AL14,"")</f>
      </c>
      <c r="BA14" s="22">
        <f>IF(SAISIES!AM14&lt;&gt;"",SAISIES!AM14,"")</f>
      </c>
      <c r="BB14" s="20">
        <f>IF(SAISIES!AN14&lt;&gt;"",SAISIES!AN14,"")</f>
      </c>
      <c r="BC14" s="99">
        <f t="shared" si="9"/>
      </c>
      <c r="BD14" s="18">
        <f t="shared" si="10"/>
      </c>
      <c r="BE14" s="196">
        <f t="shared" si="11"/>
      </c>
      <c r="BF14" s="196">
        <f t="shared" si="12"/>
      </c>
      <c r="BG14" s="19">
        <f>IF(SAISIES!AO14&lt;&gt;"",SAISIES!AO14,"")</f>
      </c>
      <c r="BH14" s="21">
        <f>IF(SAISIES!AP14&lt;&gt;"",SAISIES!AP14,"")</f>
      </c>
      <c r="BI14" s="21">
        <f>IF(SAISIES!AQ14&lt;&gt;"",SAISIES!AQ14,"")</f>
      </c>
      <c r="BJ14" s="42">
        <f>IF(SAISIES!AR14&lt;&gt;"",SAISIES!AR14,"")</f>
      </c>
      <c r="BK14" s="103">
        <f t="shared" si="13"/>
      </c>
      <c r="BL14" s="19">
        <f>IF(SAISIES!AS14&lt;&gt;"",SAISIES!AS14,"")</f>
      </c>
      <c r="BM14" s="21">
        <f>IF(SAISIES!AT14&lt;&gt;"",SAISIES!AT14,"")</f>
      </c>
      <c r="BN14" s="42">
        <f>IF(SAISIES!AU14&lt;&gt;"",SAISIES!AU14,"")</f>
      </c>
      <c r="BO14" s="103">
        <f t="shared" si="14"/>
      </c>
      <c r="BP14" s="37">
        <f>IF(SAISIES!AV14&lt;&gt;"",SAISIES!AV14,"")</f>
      </c>
      <c r="BQ14" s="21">
        <f>IF(SAISIES!AW14&lt;&gt;"",SAISIES!AW14,"")</f>
      </c>
      <c r="BR14" s="21">
        <f>IF(SAISIES!AX14&lt;&gt;"",SAISIES!AX14,"")</f>
      </c>
      <c r="BS14" s="21">
        <f>IF(SAISIES!AY14&lt;&gt;"",SAISIES!AY14,"")</f>
      </c>
      <c r="BT14" s="40">
        <f>IF(SAISIES!AZ14&lt;&gt;"",SAISIES!AZ14,"")</f>
      </c>
      <c r="BU14" s="40">
        <f>IF(SAISIES!BA14&lt;&gt;"",SAISIES!BA14,"")</f>
      </c>
      <c r="BV14" s="38">
        <f>IF(SAISIES!BB14&lt;&gt;"",SAISIES!BB14,"")</f>
      </c>
      <c r="BW14" s="103">
        <f t="shared" si="15"/>
      </c>
      <c r="BX14" s="18">
        <f t="shared" si="16"/>
      </c>
      <c r="BY14" s="196">
        <f t="shared" si="17"/>
      </c>
      <c r="BZ14" s="196">
        <f t="shared" si="18"/>
      </c>
      <c r="CA14" s="23"/>
      <c r="CB14" s="43">
        <f t="shared" si="33"/>
      </c>
      <c r="CC14" s="43">
        <f t="shared" si="34"/>
      </c>
      <c r="CD14" s="43">
        <f t="shared" si="35"/>
      </c>
      <c r="CE14" s="104">
        <f t="shared" si="36"/>
      </c>
      <c r="CF14" s="23"/>
      <c r="CG14" s="43">
        <f t="shared" si="19"/>
      </c>
      <c r="CH14" s="43">
        <f t="shared" si="20"/>
      </c>
      <c r="CI14" s="43">
        <f t="shared" si="21"/>
      </c>
      <c r="CJ14" s="104">
        <f t="shared" si="37"/>
      </c>
      <c r="CK14" s="23"/>
      <c r="CL14" s="43">
        <f t="shared" si="22"/>
      </c>
      <c r="CM14" s="43">
        <f t="shared" si="23"/>
      </c>
      <c r="CN14" s="43">
        <f t="shared" si="24"/>
      </c>
      <c r="CO14" s="104">
        <f t="shared" si="38"/>
      </c>
      <c r="CP14" s="23"/>
      <c r="CQ14" s="43">
        <f t="shared" si="25"/>
      </c>
      <c r="CR14" s="43">
        <f t="shared" si="26"/>
      </c>
      <c r="CS14" s="43">
        <f t="shared" si="27"/>
      </c>
      <c r="CT14" s="104">
        <f t="shared" si="39"/>
      </c>
      <c r="CU14" s="23"/>
      <c r="CV14" s="148">
        <f t="shared" si="40"/>
      </c>
      <c r="CW14" s="43">
        <f t="shared" si="41"/>
      </c>
      <c r="CX14" s="43">
        <f t="shared" si="42"/>
      </c>
      <c r="CY14" s="104">
        <f t="shared" si="43"/>
      </c>
    </row>
    <row r="15" spans="1:103" ht="12" customHeight="1">
      <c r="A15" s="18">
        <f>IF(SAISIES!A15&lt;&gt;"",SAISIES!A15,"")</f>
      </c>
      <c r="B15" s="195">
        <f>IF(SAISIES!B15&lt;&gt;"",SAISIES!B15,"")</f>
      </c>
      <c r="C15" s="195">
        <f>IF(SAISIES!C15&lt;&gt;"",SAISIES!C15,"")</f>
      </c>
      <c r="D15" s="37">
        <f>IF(SAISIES!D15&lt;&gt;"",SAISIES!D15,"")</f>
      </c>
      <c r="E15" s="39">
        <f>IF(SAISIES!E15&lt;&gt;"",SAISIES!E15,"")</f>
      </c>
      <c r="F15" s="38">
        <f>IF(SAISIES!F15&lt;&gt;"",SAISIES!F15,"")</f>
      </c>
      <c r="G15" s="99">
        <f t="shared" si="28"/>
      </c>
      <c r="H15" s="19">
        <f>IF(SAISIES!G15&lt;&gt;"",SAISIES!G15,"")</f>
      </c>
      <c r="I15" s="20">
        <f>IF(SAISIES!H15&lt;&gt;"",SAISIES!H15,"")</f>
      </c>
      <c r="J15" s="99">
        <f t="shared" si="0"/>
      </c>
      <c r="K15" s="18">
        <f t="shared" si="1"/>
      </c>
      <c r="L15" s="196">
        <f t="shared" si="29"/>
      </c>
      <c r="M15" s="196">
        <f t="shared" si="30"/>
      </c>
      <c r="N15" s="19">
        <f>IF(SAISIES!I15&lt;&gt;"",SAISIES!I15,"")</f>
      </c>
      <c r="O15" s="38">
        <f>IF(SAISIES!J15&lt;&gt;"",SAISIES!J15,"")</f>
      </c>
      <c r="P15" s="103">
        <f t="shared" si="2"/>
      </c>
      <c r="Q15" s="40">
        <f>IF(SAISIES!K15&lt;&gt;"",SAISIES!K15,"")</f>
      </c>
      <c r="R15" s="40">
        <f>IF(SAISIES!L15&lt;&gt;"",SAISIES!L15,"")</f>
      </c>
      <c r="S15" s="40">
        <f>IF(SAISIES!M15&lt;&gt;"",SAISIES!M15,"")</f>
      </c>
      <c r="T15" s="40">
        <f>IF(SAISIES!N15&lt;&gt;"",SAISIES!N15,"")</f>
      </c>
      <c r="U15" s="38">
        <f>IF(SAISIES!O15&lt;&gt;"",SAISIES!O15,"")</f>
      </c>
      <c r="V15" s="103">
        <f t="shared" si="3"/>
      </c>
      <c r="W15" s="37">
        <f>IF(SAISIES!P15&lt;&gt;"",SAISIES!P15,"")</f>
      </c>
      <c r="X15" s="38">
        <f>IF(SAISIES!Q15&lt;&gt;"",SAISIES!Q15,"")</f>
      </c>
      <c r="Y15" s="103">
        <f t="shared" si="4"/>
      </c>
      <c r="Z15" s="37">
        <f>IF(SAISIES!R15&lt;&gt;"",SAISIES!R15,"")</f>
      </c>
      <c r="AA15" s="40">
        <f>IF(SAISIES!S15&lt;&gt;"",SAISIES!S15,"")</f>
      </c>
      <c r="AB15" s="42">
        <f>IF(SAISIES!T15&lt;&gt;"",SAISIES!T15,"")</f>
      </c>
      <c r="AC15" s="103">
        <f t="shared" si="5"/>
      </c>
      <c r="AD15" s="37">
        <f>IF(SAISIES!U15&lt;&gt;"",SAISIES!U15,"")</f>
      </c>
      <c r="AE15" s="40">
        <f>IF(SAISIES!V15&lt;&gt;"",SAISIES!V15,"")</f>
      </c>
      <c r="AF15" s="40">
        <f>IF(SAISIES!W15&lt;&gt;"",SAISIES!W15,"")</f>
      </c>
      <c r="AG15" s="38">
        <f>IF(SAISIES!X15&lt;&gt;"",SAISIES!X15,"")</f>
      </c>
      <c r="AH15" s="103">
        <f t="shared" si="6"/>
      </c>
      <c r="AI15" s="18">
        <f t="shared" si="7"/>
      </c>
      <c r="AJ15" s="196">
        <f t="shared" si="31"/>
      </c>
      <c r="AK15" s="196">
        <f t="shared" si="32"/>
      </c>
      <c r="AL15" s="19">
        <f>IF(SAISIES!Y15&lt;&gt;"",SAISIES!Y15,"")</f>
      </c>
      <c r="AM15" s="22">
        <f>IF(SAISIES!Z15&lt;&gt;"",SAISIES!Z15,"")</f>
      </c>
      <c r="AN15" s="21">
        <f>IF(SAISIES!AA15&lt;&gt;"",SAISIES!AA15,"")</f>
      </c>
      <c r="AO15" s="21">
        <f>IF(SAISIES!AB15&lt;&gt;"",SAISIES!AB15,"")</f>
      </c>
      <c r="AP15" s="22">
        <f>IF(SAISIES!AC15&lt;&gt;"",SAISIES!AC15,"")</f>
      </c>
      <c r="AQ15" s="22">
        <f>IF(SAISIES!AD15&lt;&gt;"",SAISIES!AD15,"")</f>
      </c>
      <c r="AR15" s="22">
        <f>IF(SAISIES!AE15&lt;&gt;"",SAISIES!AE15,"")</f>
      </c>
      <c r="AS15" s="20">
        <f>IF(SAISIES!AF15&lt;&gt;"",SAISIES!AF15,"")</f>
      </c>
      <c r="AT15" s="99">
        <f t="shared" si="8"/>
      </c>
      <c r="AU15" s="19">
        <f>IF(SAISIES!AG15&lt;&gt;"",SAISIES!AG15,"")</f>
      </c>
      <c r="AV15" s="22">
        <f>IF(SAISIES!AH15&lt;&gt;"",SAISIES!AH15,"")</f>
      </c>
      <c r="AW15" s="22">
        <f>IF(SAISIES!AI15&lt;&gt;"",SAISIES!AI15,"")</f>
      </c>
      <c r="AX15" s="21">
        <f>IF(SAISIES!AJ15&lt;&gt;"",SAISIES!AJ15,"")</f>
      </c>
      <c r="AY15" s="22">
        <f>IF(SAISIES!AK15&lt;&gt;"",SAISIES!AK15,"")</f>
      </c>
      <c r="AZ15" s="22">
        <f>IF(SAISIES!AL15&lt;&gt;"",SAISIES!AL15,"")</f>
      </c>
      <c r="BA15" s="22">
        <f>IF(SAISIES!AM15&lt;&gt;"",SAISIES!AM15,"")</f>
      </c>
      <c r="BB15" s="20">
        <f>IF(SAISIES!AN15&lt;&gt;"",SAISIES!AN15,"")</f>
      </c>
      <c r="BC15" s="99">
        <f t="shared" si="9"/>
      </c>
      <c r="BD15" s="18">
        <f t="shared" si="10"/>
      </c>
      <c r="BE15" s="196">
        <f t="shared" si="11"/>
      </c>
      <c r="BF15" s="196">
        <f t="shared" si="12"/>
      </c>
      <c r="BG15" s="19">
        <f>IF(SAISIES!AO15&lt;&gt;"",SAISIES!AO15,"")</f>
      </c>
      <c r="BH15" s="21">
        <f>IF(SAISIES!AP15&lt;&gt;"",SAISIES!AP15,"")</f>
      </c>
      <c r="BI15" s="21">
        <f>IF(SAISIES!AQ15&lt;&gt;"",SAISIES!AQ15,"")</f>
      </c>
      <c r="BJ15" s="42">
        <f>IF(SAISIES!AR15&lt;&gt;"",SAISIES!AR15,"")</f>
      </c>
      <c r="BK15" s="103">
        <f t="shared" si="13"/>
      </c>
      <c r="BL15" s="19">
        <f>IF(SAISIES!AS15&lt;&gt;"",SAISIES!AS15,"")</f>
      </c>
      <c r="BM15" s="21">
        <f>IF(SAISIES!AT15&lt;&gt;"",SAISIES!AT15,"")</f>
      </c>
      <c r="BN15" s="42">
        <f>IF(SAISIES!AU15&lt;&gt;"",SAISIES!AU15,"")</f>
      </c>
      <c r="BO15" s="103">
        <f t="shared" si="14"/>
      </c>
      <c r="BP15" s="37">
        <f>IF(SAISIES!AV15&lt;&gt;"",SAISIES!AV15,"")</f>
      </c>
      <c r="BQ15" s="21">
        <f>IF(SAISIES!AW15&lt;&gt;"",SAISIES!AW15,"")</f>
      </c>
      <c r="BR15" s="21">
        <f>IF(SAISIES!AX15&lt;&gt;"",SAISIES!AX15,"")</f>
      </c>
      <c r="BS15" s="21">
        <f>IF(SAISIES!AY15&lt;&gt;"",SAISIES!AY15,"")</f>
      </c>
      <c r="BT15" s="40">
        <f>IF(SAISIES!AZ15&lt;&gt;"",SAISIES!AZ15,"")</f>
      </c>
      <c r="BU15" s="40">
        <f>IF(SAISIES!BA15&lt;&gt;"",SAISIES!BA15,"")</f>
      </c>
      <c r="BV15" s="38">
        <f>IF(SAISIES!BB15&lt;&gt;"",SAISIES!BB15,"")</f>
      </c>
      <c r="BW15" s="103">
        <f t="shared" si="15"/>
      </c>
      <c r="BX15" s="18">
        <f t="shared" si="16"/>
      </c>
      <c r="BY15" s="196">
        <f t="shared" si="17"/>
      </c>
      <c r="BZ15" s="196">
        <f t="shared" si="18"/>
      </c>
      <c r="CA15" s="23"/>
      <c r="CB15" s="43">
        <f t="shared" si="33"/>
      </c>
      <c r="CC15" s="43">
        <f t="shared" si="34"/>
      </c>
      <c r="CD15" s="43">
        <f t="shared" si="35"/>
      </c>
      <c r="CE15" s="104">
        <f t="shared" si="36"/>
      </c>
      <c r="CF15" s="23"/>
      <c r="CG15" s="43">
        <f t="shared" si="19"/>
      </c>
      <c r="CH15" s="43">
        <f t="shared" si="20"/>
      </c>
      <c r="CI15" s="43">
        <f t="shared" si="21"/>
      </c>
      <c r="CJ15" s="104">
        <f t="shared" si="37"/>
      </c>
      <c r="CK15" s="23"/>
      <c r="CL15" s="43">
        <f t="shared" si="22"/>
      </c>
      <c r="CM15" s="43">
        <f t="shared" si="23"/>
      </c>
      <c r="CN15" s="43">
        <f t="shared" si="24"/>
      </c>
      <c r="CO15" s="104">
        <f t="shared" si="38"/>
      </c>
      <c r="CP15" s="23"/>
      <c r="CQ15" s="43">
        <f t="shared" si="25"/>
      </c>
      <c r="CR15" s="43">
        <f t="shared" si="26"/>
      </c>
      <c r="CS15" s="43">
        <f t="shared" si="27"/>
      </c>
      <c r="CT15" s="104">
        <f t="shared" si="39"/>
      </c>
      <c r="CU15" s="23"/>
      <c r="CV15" s="148">
        <f t="shared" si="40"/>
      </c>
      <c r="CW15" s="43">
        <f t="shared" si="41"/>
      </c>
      <c r="CX15" s="43">
        <f t="shared" si="42"/>
      </c>
      <c r="CY15" s="104">
        <f t="shared" si="43"/>
      </c>
    </row>
    <row r="16" spans="1:103" ht="12" customHeight="1">
      <c r="A16" s="18">
        <f>IF(SAISIES!A16&lt;&gt;"",SAISIES!A16,"")</f>
      </c>
      <c r="B16" s="195">
        <f>IF(SAISIES!B16&lt;&gt;"",SAISIES!B16,"")</f>
      </c>
      <c r="C16" s="195">
        <f>IF(SAISIES!C16&lt;&gt;"",SAISIES!C16,"")</f>
      </c>
      <c r="D16" s="37">
        <f>IF(SAISIES!D16&lt;&gt;"",SAISIES!D16,"")</f>
      </c>
      <c r="E16" s="39">
        <f>IF(SAISIES!E16&lt;&gt;"",SAISIES!E16,"")</f>
      </c>
      <c r="F16" s="38">
        <f>IF(SAISIES!F16&lt;&gt;"",SAISIES!F16,"")</f>
      </c>
      <c r="G16" s="99">
        <f t="shared" si="28"/>
      </c>
      <c r="H16" s="19">
        <f>IF(SAISIES!G16&lt;&gt;"",SAISIES!G16,"")</f>
      </c>
      <c r="I16" s="20">
        <f>IF(SAISIES!H16&lt;&gt;"",SAISIES!H16,"")</f>
      </c>
      <c r="J16" s="99">
        <f t="shared" si="0"/>
      </c>
      <c r="K16" s="18">
        <f t="shared" si="1"/>
      </c>
      <c r="L16" s="196">
        <f t="shared" si="29"/>
      </c>
      <c r="M16" s="196">
        <f t="shared" si="30"/>
      </c>
      <c r="N16" s="19">
        <f>IF(SAISIES!I16&lt;&gt;"",SAISIES!I16,"")</f>
      </c>
      <c r="O16" s="38">
        <f>IF(SAISIES!J16&lt;&gt;"",SAISIES!J16,"")</f>
      </c>
      <c r="P16" s="103">
        <f t="shared" si="2"/>
      </c>
      <c r="Q16" s="40">
        <f>IF(SAISIES!K16&lt;&gt;"",SAISIES!K16,"")</f>
      </c>
      <c r="R16" s="40">
        <f>IF(SAISIES!L16&lt;&gt;"",SAISIES!L16,"")</f>
      </c>
      <c r="S16" s="40">
        <f>IF(SAISIES!M16&lt;&gt;"",SAISIES!M16,"")</f>
      </c>
      <c r="T16" s="40">
        <f>IF(SAISIES!N16&lt;&gt;"",SAISIES!N16,"")</f>
      </c>
      <c r="U16" s="38">
        <f>IF(SAISIES!O16&lt;&gt;"",SAISIES!O16,"")</f>
      </c>
      <c r="V16" s="103">
        <f t="shared" si="3"/>
      </c>
      <c r="W16" s="37">
        <f>IF(SAISIES!P16&lt;&gt;"",SAISIES!P16,"")</f>
      </c>
      <c r="X16" s="38">
        <f>IF(SAISIES!Q16&lt;&gt;"",SAISIES!Q16,"")</f>
      </c>
      <c r="Y16" s="103">
        <f t="shared" si="4"/>
      </c>
      <c r="Z16" s="37">
        <f>IF(SAISIES!R16&lt;&gt;"",SAISIES!R16,"")</f>
      </c>
      <c r="AA16" s="40">
        <f>IF(SAISIES!S16&lt;&gt;"",SAISIES!S16,"")</f>
      </c>
      <c r="AB16" s="42">
        <f>IF(SAISIES!T16&lt;&gt;"",SAISIES!T16,"")</f>
      </c>
      <c r="AC16" s="103">
        <f t="shared" si="5"/>
      </c>
      <c r="AD16" s="37">
        <f>IF(SAISIES!U16&lt;&gt;"",SAISIES!U16,"")</f>
      </c>
      <c r="AE16" s="40">
        <f>IF(SAISIES!V16&lt;&gt;"",SAISIES!V16,"")</f>
      </c>
      <c r="AF16" s="40">
        <f>IF(SAISIES!W16&lt;&gt;"",SAISIES!W16,"")</f>
      </c>
      <c r="AG16" s="38">
        <f>IF(SAISIES!X16&lt;&gt;"",SAISIES!X16,"")</f>
      </c>
      <c r="AH16" s="103">
        <f t="shared" si="6"/>
      </c>
      <c r="AI16" s="18">
        <f t="shared" si="7"/>
      </c>
      <c r="AJ16" s="196">
        <f t="shared" si="31"/>
      </c>
      <c r="AK16" s="196">
        <f t="shared" si="32"/>
      </c>
      <c r="AL16" s="19">
        <f>IF(SAISIES!Y16&lt;&gt;"",SAISIES!Y16,"")</f>
      </c>
      <c r="AM16" s="22">
        <f>IF(SAISIES!Z16&lt;&gt;"",SAISIES!Z16,"")</f>
      </c>
      <c r="AN16" s="21">
        <f>IF(SAISIES!AA16&lt;&gt;"",SAISIES!AA16,"")</f>
      </c>
      <c r="AO16" s="21">
        <f>IF(SAISIES!AB16&lt;&gt;"",SAISIES!AB16,"")</f>
      </c>
      <c r="AP16" s="22">
        <f>IF(SAISIES!AC16&lt;&gt;"",SAISIES!AC16,"")</f>
      </c>
      <c r="AQ16" s="22">
        <f>IF(SAISIES!AD16&lt;&gt;"",SAISIES!AD16,"")</f>
      </c>
      <c r="AR16" s="22">
        <f>IF(SAISIES!AE16&lt;&gt;"",SAISIES!AE16,"")</f>
      </c>
      <c r="AS16" s="20">
        <f>IF(SAISIES!AF16&lt;&gt;"",SAISIES!AF16,"")</f>
      </c>
      <c r="AT16" s="99">
        <f t="shared" si="8"/>
      </c>
      <c r="AU16" s="19">
        <f>IF(SAISIES!AG16&lt;&gt;"",SAISIES!AG16,"")</f>
      </c>
      <c r="AV16" s="22">
        <f>IF(SAISIES!AH16&lt;&gt;"",SAISIES!AH16,"")</f>
      </c>
      <c r="AW16" s="22">
        <f>IF(SAISIES!AI16&lt;&gt;"",SAISIES!AI16,"")</f>
      </c>
      <c r="AX16" s="21">
        <f>IF(SAISIES!AJ16&lt;&gt;"",SAISIES!AJ16,"")</f>
      </c>
      <c r="AY16" s="22">
        <f>IF(SAISIES!AK16&lt;&gt;"",SAISIES!AK16,"")</f>
      </c>
      <c r="AZ16" s="22">
        <f>IF(SAISIES!AL16&lt;&gt;"",SAISIES!AL16,"")</f>
      </c>
      <c r="BA16" s="22">
        <f>IF(SAISIES!AM16&lt;&gt;"",SAISIES!AM16,"")</f>
      </c>
      <c r="BB16" s="20">
        <f>IF(SAISIES!AN16&lt;&gt;"",SAISIES!AN16,"")</f>
      </c>
      <c r="BC16" s="99">
        <f t="shared" si="9"/>
      </c>
      <c r="BD16" s="18">
        <f t="shared" si="10"/>
      </c>
      <c r="BE16" s="196">
        <f t="shared" si="11"/>
      </c>
      <c r="BF16" s="196">
        <f t="shared" si="12"/>
      </c>
      <c r="BG16" s="19">
        <f>IF(SAISIES!AO16&lt;&gt;"",SAISIES!AO16,"")</f>
      </c>
      <c r="BH16" s="21">
        <f>IF(SAISIES!AP16&lt;&gt;"",SAISIES!AP16,"")</f>
      </c>
      <c r="BI16" s="21">
        <f>IF(SAISIES!AQ16&lt;&gt;"",SAISIES!AQ16,"")</f>
      </c>
      <c r="BJ16" s="42">
        <f>IF(SAISIES!AR16&lt;&gt;"",SAISIES!AR16,"")</f>
      </c>
      <c r="BK16" s="103">
        <f t="shared" si="13"/>
      </c>
      <c r="BL16" s="19">
        <f>IF(SAISIES!AS16&lt;&gt;"",SAISIES!AS16,"")</f>
      </c>
      <c r="BM16" s="21">
        <f>IF(SAISIES!AT16&lt;&gt;"",SAISIES!AT16,"")</f>
      </c>
      <c r="BN16" s="42">
        <f>IF(SAISIES!AU16&lt;&gt;"",SAISIES!AU16,"")</f>
      </c>
      <c r="BO16" s="103">
        <f t="shared" si="14"/>
      </c>
      <c r="BP16" s="37">
        <f>IF(SAISIES!AV16&lt;&gt;"",SAISIES!AV16,"")</f>
      </c>
      <c r="BQ16" s="21">
        <f>IF(SAISIES!AW16&lt;&gt;"",SAISIES!AW16,"")</f>
      </c>
      <c r="BR16" s="21">
        <f>IF(SAISIES!AX16&lt;&gt;"",SAISIES!AX16,"")</f>
      </c>
      <c r="BS16" s="21">
        <f>IF(SAISIES!AY16&lt;&gt;"",SAISIES!AY16,"")</f>
      </c>
      <c r="BT16" s="40">
        <f>IF(SAISIES!AZ16&lt;&gt;"",SAISIES!AZ16,"")</f>
      </c>
      <c r="BU16" s="40">
        <f>IF(SAISIES!BA16&lt;&gt;"",SAISIES!BA16,"")</f>
      </c>
      <c r="BV16" s="38">
        <f>IF(SAISIES!BB16&lt;&gt;"",SAISIES!BB16,"")</f>
      </c>
      <c r="BW16" s="103">
        <f t="shared" si="15"/>
      </c>
      <c r="BX16" s="18">
        <f t="shared" si="16"/>
      </c>
      <c r="BY16" s="196">
        <f t="shared" si="17"/>
      </c>
      <c r="BZ16" s="196">
        <f t="shared" si="18"/>
      </c>
      <c r="CA16" s="23"/>
      <c r="CB16" s="43">
        <f t="shared" si="33"/>
      </c>
      <c r="CC16" s="43">
        <f t="shared" si="34"/>
      </c>
      <c r="CD16" s="43">
        <f t="shared" si="35"/>
      </c>
      <c r="CE16" s="104">
        <f t="shared" si="36"/>
      </c>
      <c r="CF16" s="23"/>
      <c r="CG16" s="43">
        <f t="shared" si="19"/>
      </c>
      <c r="CH16" s="43">
        <f t="shared" si="20"/>
      </c>
      <c r="CI16" s="43">
        <f t="shared" si="21"/>
      </c>
      <c r="CJ16" s="104">
        <f t="shared" si="37"/>
      </c>
      <c r="CK16" s="23"/>
      <c r="CL16" s="43">
        <f t="shared" si="22"/>
      </c>
      <c r="CM16" s="43">
        <f t="shared" si="23"/>
      </c>
      <c r="CN16" s="43">
        <f t="shared" si="24"/>
      </c>
      <c r="CO16" s="104">
        <f t="shared" si="38"/>
      </c>
      <c r="CP16" s="23"/>
      <c r="CQ16" s="43">
        <f t="shared" si="25"/>
      </c>
      <c r="CR16" s="43">
        <f t="shared" si="26"/>
      </c>
      <c r="CS16" s="43">
        <f t="shared" si="27"/>
      </c>
      <c r="CT16" s="104">
        <f t="shared" si="39"/>
      </c>
      <c r="CU16" s="23"/>
      <c r="CV16" s="148">
        <f t="shared" si="40"/>
      </c>
      <c r="CW16" s="43">
        <f t="shared" si="41"/>
      </c>
      <c r="CX16" s="43">
        <f t="shared" si="42"/>
      </c>
      <c r="CY16" s="104">
        <f t="shared" si="43"/>
      </c>
    </row>
    <row r="17" spans="1:103" ht="12" customHeight="1">
      <c r="A17" s="18">
        <f>IF(SAISIES!A17&lt;&gt;"",SAISIES!A17,"")</f>
      </c>
      <c r="B17" s="195">
        <f>IF(SAISIES!B17&lt;&gt;"",SAISIES!B17,"")</f>
      </c>
      <c r="C17" s="195">
        <f>IF(SAISIES!C17&lt;&gt;"",SAISIES!C17,"")</f>
      </c>
      <c r="D17" s="37">
        <f>IF(SAISIES!D17&lt;&gt;"",SAISIES!D17,"")</f>
      </c>
      <c r="E17" s="39">
        <f>IF(SAISIES!E17&lt;&gt;"",SAISIES!E17,"")</f>
      </c>
      <c r="F17" s="38">
        <f>IF(SAISIES!F17&lt;&gt;"",SAISIES!F17,"")</f>
      </c>
      <c r="G17" s="99">
        <f t="shared" si="28"/>
      </c>
      <c r="H17" s="19">
        <f>IF(SAISIES!G17&lt;&gt;"",SAISIES!G17,"")</f>
      </c>
      <c r="I17" s="20">
        <f>IF(SAISIES!H17&lt;&gt;"",SAISIES!H17,"")</f>
      </c>
      <c r="J17" s="99">
        <f t="shared" si="0"/>
      </c>
      <c r="K17" s="18">
        <f t="shared" si="1"/>
      </c>
      <c r="L17" s="196">
        <f t="shared" si="29"/>
      </c>
      <c r="M17" s="196">
        <f t="shared" si="30"/>
      </c>
      <c r="N17" s="19">
        <f>IF(SAISIES!I17&lt;&gt;"",SAISIES!I17,"")</f>
      </c>
      <c r="O17" s="38">
        <f>IF(SAISIES!J17&lt;&gt;"",SAISIES!J17,"")</f>
      </c>
      <c r="P17" s="103">
        <f t="shared" si="2"/>
      </c>
      <c r="Q17" s="40">
        <f>IF(SAISIES!K17&lt;&gt;"",SAISIES!K17,"")</f>
      </c>
      <c r="R17" s="40">
        <f>IF(SAISIES!L17&lt;&gt;"",SAISIES!L17,"")</f>
      </c>
      <c r="S17" s="40">
        <f>IF(SAISIES!M17&lt;&gt;"",SAISIES!M17,"")</f>
      </c>
      <c r="T17" s="40">
        <f>IF(SAISIES!N17&lt;&gt;"",SAISIES!N17,"")</f>
      </c>
      <c r="U17" s="38">
        <f>IF(SAISIES!O17&lt;&gt;"",SAISIES!O17,"")</f>
      </c>
      <c r="V17" s="103">
        <f t="shared" si="3"/>
      </c>
      <c r="W17" s="37">
        <f>IF(SAISIES!P17&lt;&gt;"",SAISIES!P17,"")</f>
      </c>
      <c r="X17" s="38">
        <f>IF(SAISIES!Q17&lt;&gt;"",SAISIES!Q17,"")</f>
      </c>
      <c r="Y17" s="103">
        <f t="shared" si="4"/>
      </c>
      <c r="Z17" s="37">
        <f>IF(SAISIES!R17&lt;&gt;"",SAISIES!R17,"")</f>
      </c>
      <c r="AA17" s="40">
        <f>IF(SAISIES!S17&lt;&gt;"",SAISIES!S17,"")</f>
      </c>
      <c r="AB17" s="42">
        <f>IF(SAISIES!T17&lt;&gt;"",SAISIES!T17,"")</f>
      </c>
      <c r="AC17" s="103">
        <f t="shared" si="5"/>
      </c>
      <c r="AD17" s="37">
        <f>IF(SAISIES!U17&lt;&gt;"",SAISIES!U17,"")</f>
      </c>
      <c r="AE17" s="40">
        <f>IF(SAISIES!V17&lt;&gt;"",SAISIES!V17,"")</f>
      </c>
      <c r="AF17" s="40">
        <f>IF(SAISIES!W17&lt;&gt;"",SAISIES!W17,"")</f>
      </c>
      <c r="AG17" s="38">
        <f>IF(SAISIES!X17&lt;&gt;"",SAISIES!X17,"")</f>
      </c>
      <c r="AH17" s="103">
        <f t="shared" si="6"/>
      </c>
      <c r="AI17" s="18">
        <f t="shared" si="7"/>
      </c>
      <c r="AJ17" s="196">
        <f t="shared" si="31"/>
      </c>
      <c r="AK17" s="196">
        <f t="shared" si="32"/>
      </c>
      <c r="AL17" s="19">
        <f>IF(SAISIES!Y17&lt;&gt;"",SAISIES!Y17,"")</f>
      </c>
      <c r="AM17" s="22">
        <f>IF(SAISIES!Z17&lt;&gt;"",SAISIES!Z17,"")</f>
      </c>
      <c r="AN17" s="21">
        <f>IF(SAISIES!AA17&lt;&gt;"",SAISIES!AA17,"")</f>
      </c>
      <c r="AO17" s="21">
        <f>IF(SAISIES!AB17&lt;&gt;"",SAISIES!AB17,"")</f>
      </c>
      <c r="AP17" s="22">
        <f>IF(SAISIES!AC17&lt;&gt;"",SAISIES!AC17,"")</f>
      </c>
      <c r="AQ17" s="22">
        <f>IF(SAISIES!AD17&lt;&gt;"",SAISIES!AD17,"")</f>
      </c>
      <c r="AR17" s="22">
        <f>IF(SAISIES!AE17&lt;&gt;"",SAISIES!AE17,"")</f>
      </c>
      <c r="AS17" s="20">
        <f>IF(SAISIES!AF17&lt;&gt;"",SAISIES!AF17,"")</f>
      </c>
      <c r="AT17" s="99">
        <f t="shared" si="8"/>
      </c>
      <c r="AU17" s="19">
        <f>IF(SAISIES!AG17&lt;&gt;"",SAISIES!AG17,"")</f>
      </c>
      <c r="AV17" s="22">
        <f>IF(SAISIES!AH17&lt;&gt;"",SAISIES!AH17,"")</f>
      </c>
      <c r="AW17" s="22">
        <f>IF(SAISIES!AI17&lt;&gt;"",SAISIES!AI17,"")</f>
      </c>
      <c r="AX17" s="21">
        <f>IF(SAISIES!AJ17&lt;&gt;"",SAISIES!AJ17,"")</f>
      </c>
      <c r="AY17" s="22">
        <f>IF(SAISIES!AK17&lt;&gt;"",SAISIES!AK17,"")</f>
      </c>
      <c r="AZ17" s="22">
        <f>IF(SAISIES!AL17&lt;&gt;"",SAISIES!AL17,"")</f>
      </c>
      <c r="BA17" s="22">
        <f>IF(SAISIES!AM17&lt;&gt;"",SAISIES!AM17,"")</f>
      </c>
      <c r="BB17" s="20">
        <f>IF(SAISIES!AN17&lt;&gt;"",SAISIES!AN17,"")</f>
      </c>
      <c r="BC17" s="99">
        <f t="shared" si="9"/>
      </c>
      <c r="BD17" s="18">
        <f t="shared" si="10"/>
      </c>
      <c r="BE17" s="196">
        <f t="shared" si="11"/>
      </c>
      <c r="BF17" s="196">
        <f t="shared" si="12"/>
      </c>
      <c r="BG17" s="19">
        <f>IF(SAISIES!AO17&lt;&gt;"",SAISIES!AO17,"")</f>
      </c>
      <c r="BH17" s="21">
        <f>IF(SAISIES!AP17&lt;&gt;"",SAISIES!AP17,"")</f>
      </c>
      <c r="BI17" s="21">
        <f>IF(SAISIES!AQ17&lt;&gt;"",SAISIES!AQ17,"")</f>
      </c>
      <c r="BJ17" s="42">
        <f>IF(SAISIES!AR17&lt;&gt;"",SAISIES!AR17,"")</f>
      </c>
      <c r="BK17" s="103">
        <f t="shared" si="13"/>
      </c>
      <c r="BL17" s="19">
        <f>IF(SAISIES!AS17&lt;&gt;"",SAISIES!AS17,"")</f>
      </c>
      <c r="BM17" s="21">
        <f>IF(SAISIES!AT17&lt;&gt;"",SAISIES!AT17,"")</f>
      </c>
      <c r="BN17" s="42">
        <f>IF(SAISIES!AU17&lt;&gt;"",SAISIES!AU17,"")</f>
      </c>
      <c r="BO17" s="103">
        <f t="shared" si="14"/>
      </c>
      <c r="BP17" s="37">
        <f>IF(SAISIES!AV17&lt;&gt;"",SAISIES!AV17,"")</f>
      </c>
      <c r="BQ17" s="21">
        <f>IF(SAISIES!AW17&lt;&gt;"",SAISIES!AW17,"")</f>
      </c>
      <c r="BR17" s="21">
        <f>IF(SAISIES!AX17&lt;&gt;"",SAISIES!AX17,"")</f>
      </c>
      <c r="BS17" s="21">
        <f>IF(SAISIES!AY17&lt;&gt;"",SAISIES!AY17,"")</f>
      </c>
      <c r="BT17" s="40">
        <f>IF(SAISIES!AZ17&lt;&gt;"",SAISIES!AZ17,"")</f>
      </c>
      <c r="BU17" s="40">
        <f>IF(SAISIES!BA17&lt;&gt;"",SAISIES!BA17,"")</f>
      </c>
      <c r="BV17" s="38">
        <f>IF(SAISIES!BB17&lt;&gt;"",SAISIES!BB17,"")</f>
      </c>
      <c r="BW17" s="103">
        <f t="shared" si="15"/>
      </c>
      <c r="BX17" s="18">
        <f t="shared" si="16"/>
      </c>
      <c r="BY17" s="196">
        <f t="shared" si="17"/>
      </c>
      <c r="BZ17" s="196">
        <f t="shared" si="18"/>
      </c>
      <c r="CA17" s="23"/>
      <c r="CB17" s="43">
        <f t="shared" si="33"/>
      </c>
      <c r="CC17" s="43">
        <f t="shared" si="34"/>
      </c>
      <c r="CD17" s="43">
        <f t="shared" si="35"/>
      </c>
      <c r="CE17" s="104">
        <f t="shared" si="36"/>
      </c>
      <c r="CF17" s="23"/>
      <c r="CG17" s="43">
        <f t="shared" si="19"/>
      </c>
      <c r="CH17" s="43">
        <f t="shared" si="20"/>
      </c>
      <c r="CI17" s="43">
        <f t="shared" si="21"/>
      </c>
      <c r="CJ17" s="104">
        <f t="shared" si="37"/>
      </c>
      <c r="CK17" s="23"/>
      <c r="CL17" s="43">
        <f t="shared" si="22"/>
      </c>
      <c r="CM17" s="43">
        <f t="shared" si="23"/>
      </c>
      <c r="CN17" s="43">
        <f t="shared" si="24"/>
      </c>
      <c r="CO17" s="104">
        <f t="shared" si="38"/>
      </c>
      <c r="CP17" s="23"/>
      <c r="CQ17" s="43">
        <f t="shared" si="25"/>
      </c>
      <c r="CR17" s="43">
        <f t="shared" si="26"/>
      </c>
      <c r="CS17" s="43">
        <f t="shared" si="27"/>
      </c>
      <c r="CT17" s="104">
        <f t="shared" si="39"/>
      </c>
      <c r="CU17" s="23"/>
      <c r="CV17" s="148">
        <f t="shared" si="40"/>
      </c>
      <c r="CW17" s="43">
        <f t="shared" si="41"/>
      </c>
      <c r="CX17" s="43">
        <f t="shared" si="42"/>
      </c>
      <c r="CY17" s="104">
        <f t="shared" si="43"/>
      </c>
    </row>
    <row r="18" spans="1:103" ht="12" customHeight="1">
      <c r="A18" s="18">
        <f>IF(SAISIES!A18&lt;&gt;"",SAISIES!A18,"")</f>
      </c>
      <c r="B18" s="195">
        <f>IF(SAISIES!B18&lt;&gt;"",SAISIES!B18,"")</f>
      </c>
      <c r="C18" s="195">
        <f>IF(SAISIES!C18&lt;&gt;"",SAISIES!C18,"")</f>
      </c>
      <c r="D18" s="37">
        <f>IF(SAISIES!D18&lt;&gt;"",SAISIES!D18,"")</f>
      </c>
      <c r="E18" s="39">
        <f>IF(SAISIES!E18&lt;&gt;"",SAISIES!E18,"")</f>
      </c>
      <c r="F18" s="38">
        <f>IF(SAISIES!F18&lt;&gt;"",SAISIES!F18,"")</f>
      </c>
      <c r="G18" s="99">
        <f t="shared" si="28"/>
      </c>
      <c r="H18" s="19">
        <f>IF(SAISIES!G18&lt;&gt;"",SAISIES!G18,"")</f>
      </c>
      <c r="I18" s="20">
        <f>IF(SAISIES!H18&lt;&gt;"",SAISIES!H18,"")</f>
      </c>
      <c r="J18" s="99">
        <f t="shared" si="0"/>
      </c>
      <c r="K18" s="18">
        <f t="shared" si="1"/>
      </c>
      <c r="L18" s="196">
        <f t="shared" si="29"/>
      </c>
      <c r="M18" s="196">
        <f t="shared" si="30"/>
      </c>
      <c r="N18" s="19">
        <f>IF(SAISIES!I18&lt;&gt;"",SAISIES!I18,"")</f>
      </c>
      <c r="O18" s="38">
        <f>IF(SAISIES!J18&lt;&gt;"",SAISIES!J18,"")</f>
      </c>
      <c r="P18" s="103">
        <f t="shared" si="2"/>
      </c>
      <c r="Q18" s="40">
        <f>IF(SAISIES!K18&lt;&gt;"",SAISIES!K18,"")</f>
      </c>
      <c r="R18" s="40">
        <f>IF(SAISIES!L18&lt;&gt;"",SAISIES!L18,"")</f>
      </c>
      <c r="S18" s="40">
        <f>IF(SAISIES!M18&lt;&gt;"",SAISIES!M18,"")</f>
      </c>
      <c r="T18" s="40">
        <f>IF(SAISIES!N18&lt;&gt;"",SAISIES!N18,"")</f>
      </c>
      <c r="U18" s="38">
        <f>IF(SAISIES!O18&lt;&gt;"",SAISIES!O18,"")</f>
      </c>
      <c r="V18" s="103">
        <f t="shared" si="3"/>
      </c>
      <c r="W18" s="37">
        <f>IF(SAISIES!P18&lt;&gt;"",SAISIES!P18,"")</f>
      </c>
      <c r="X18" s="38">
        <f>IF(SAISIES!Q18&lt;&gt;"",SAISIES!Q18,"")</f>
      </c>
      <c r="Y18" s="103">
        <f t="shared" si="4"/>
      </c>
      <c r="Z18" s="37">
        <f>IF(SAISIES!R18&lt;&gt;"",SAISIES!R18,"")</f>
      </c>
      <c r="AA18" s="40">
        <f>IF(SAISIES!S18&lt;&gt;"",SAISIES!S18,"")</f>
      </c>
      <c r="AB18" s="42">
        <f>IF(SAISIES!T18&lt;&gt;"",SAISIES!T18,"")</f>
      </c>
      <c r="AC18" s="103">
        <f t="shared" si="5"/>
      </c>
      <c r="AD18" s="37">
        <f>IF(SAISIES!U18&lt;&gt;"",SAISIES!U18,"")</f>
      </c>
      <c r="AE18" s="40">
        <f>IF(SAISIES!V18&lt;&gt;"",SAISIES!V18,"")</f>
      </c>
      <c r="AF18" s="40">
        <f>IF(SAISIES!W18&lt;&gt;"",SAISIES!W18,"")</f>
      </c>
      <c r="AG18" s="38">
        <f>IF(SAISIES!X18&lt;&gt;"",SAISIES!X18,"")</f>
      </c>
      <c r="AH18" s="103">
        <f t="shared" si="6"/>
      </c>
      <c r="AI18" s="18">
        <f t="shared" si="7"/>
      </c>
      <c r="AJ18" s="196">
        <f t="shared" si="31"/>
      </c>
      <c r="AK18" s="196">
        <f t="shared" si="32"/>
      </c>
      <c r="AL18" s="19">
        <f>IF(SAISIES!Y18&lt;&gt;"",SAISIES!Y18,"")</f>
      </c>
      <c r="AM18" s="22">
        <f>IF(SAISIES!Z18&lt;&gt;"",SAISIES!Z18,"")</f>
      </c>
      <c r="AN18" s="21">
        <f>IF(SAISIES!AA18&lt;&gt;"",SAISIES!AA18,"")</f>
      </c>
      <c r="AO18" s="21">
        <f>IF(SAISIES!AB18&lt;&gt;"",SAISIES!AB18,"")</f>
      </c>
      <c r="AP18" s="22">
        <f>IF(SAISIES!AC18&lt;&gt;"",SAISIES!AC18,"")</f>
      </c>
      <c r="AQ18" s="22">
        <f>IF(SAISIES!AD18&lt;&gt;"",SAISIES!AD18,"")</f>
      </c>
      <c r="AR18" s="22">
        <f>IF(SAISIES!AE18&lt;&gt;"",SAISIES!AE18,"")</f>
      </c>
      <c r="AS18" s="20">
        <f>IF(SAISIES!AF18&lt;&gt;"",SAISIES!AF18,"")</f>
      </c>
      <c r="AT18" s="99">
        <f t="shared" si="8"/>
      </c>
      <c r="AU18" s="19">
        <f>IF(SAISIES!AG18&lt;&gt;"",SAISIES!AG18,"")</f>
      </c>
      <c r="AV18" s="22">
        <f>IF(SAISIES!AH18&lt;&gt;"",SAISIES!AH18,"")</f>
      </c>
      <c r="AW18" s="22">
        <f>IF(SAISIES!AI18&lt;&gt;"",SAISIES!AI18,"")</f>
      </c>
      <c r="AX18" s="21">
        <f>IF(SAISIES!AJ18&lt;&gt;"",SAISIES!AJ18,"")</f>
      </c>
      <c r="AY18" s="22">
        <f>IF(SAISIES!AK18&lt;&gt;"",SAISIES!AK18,"")</f>
      </c>
      <c r="AZ18" s="22">
        <f>IF(SAISIES!AL18&lt;&gt;"",SAISIES!AL18,"")</f>
      </c>
      <c r="BA18" s="22">
        <f>IF(SAISIES!AM18&lt;&gt;"",SAISIES!AM18,"")</f>
      </c>
      <c r="BB18" s="20">
        <f>IF(SAISIES!AN18&lt;&gt;"",SAISIES!AN18,"")</f>
      </c>
      <c r="BC18" s="99">
        <f t="shared" si="9"/>
      </c>
      <c r="BD18" s="18">
        <f t="shared" si="10"/>
      </c>
      <c r="BE18" s="196">
        <f t="shared" si="11"/>
      </c>
      <c r="BF18" s="196">
        <f t="shared" si="12"/>
      </c>
      <c r="BG18" s="19">
        <f>IF(SAISIES!AO18&lt;&gt;"",SAISIES!AO18,"")</f>
      </c>
      <c r="BH18" s="21">
        <f>IF(SAISIES!AP18&lt;&gt;"",SAISIES!AP18,"")</f>
      </c>
      <c r="BI18" s="21">
        <f>IF(SAISIES!AQ18&lt;&gt;"",SAISIES!AQ18,"")</f>
      </c>
      <c r="BJ18" s="42">
        <f>IF(SAISIES!AR18&lt;&gt;"",SAISIES!AR18,"")</f>
      </c>
      <c r="BK18" s="103">
        <f t="shared" si="13"/>
      </c>
      <c r="BL18" s="19">
        <f>IF(SAISIES!AS18&lt;&gt;"",SAISIES!AS18,"")</f>
      </c>
      <c r="BM18" s="21">
        <f>IF(SAISIES!AT18&lt;&gt;"",SAISIES!AT18,"")</f>
      </c>
      <c r="BN18" s="42">
        <f>IF(SAISIES!AU18&lt;&gt;"",SAISIES!AU18,"")</f>
      </c>
      <c r="BO18" s="103">
        <f t="shared" si="14"/>
      </c>
      <c r="BP18" s="37">
        <f>IF(SAISIES!AV18&lt;&gt;"",SAISIES!AV18,"")</f>
      </c>
      <c r="BQ18" s="21">
        <f>IF(SAISIES!AW18&lt;&gt;"",SAISIES!AW18,"")</f>
      </c>
      <c r="BR18" s="21">
        <f>IF(SAISIES!AX18&lt;&gt;"",SAISIES!AX18,"")</f>
      </c>
      <c r="BS18" s="21">
        <f>IF(SAISIES!AY18&lt;&gt;"",SAISIES!AY18,"")</f>
      </c>
      <c r="BT18" s="40">
        <f>IF(SAISIES!AZ18&lt;&gt;"",SAISIES!AZ18,"")</f>
      </c>
      <c r="BU18" s="40">
        <f>IF(SAISIES!BA18&lt;&gt;"",SAISIES!BA18,"")</f>
      </c>
      <c r="BV18" s="38">
        <f>IF(SAISIES!BB18&lt;&gt;"",SAISIES!BB18,"")</f>
      </c>
      <c r="BW18" s="103">
        <f t="shared" si="15"/>
      </c>
      <c r="BX18" s="18">
        <f t="shared" si="16"/>
      </c>
      <c r="BY18" s="196">
        <f t="shared" si="17"/>
      </c>
      <c r="BZ18" s="196">
        <f t="shared" si="18"/>
      </c>
      <c r="CA18" s="23"/>
      <c r="CB18" s="43">
        <f t="shared" si="33"/>
      </c>
      <c r="CC18" s="43">
        <f t="shared" si="34"/>
      </c>
      <c r="CD18" s="43">
        <f t="shared" si="35"/>
      </c>
      <c r="CE18" s="104">
        <f t="shared" si="36"/>
      </c>
      <c r="CF18" s="23"/>
      <c r="CG18" s="43">
        <f t="shared" si="19"/>
      </c>
      <c r="CH18" s="43">
        <f t="shared" si="20"/>
      </c>
      <c r="CI18" s="43">
        <f t="shared" si="21"/>
      </c>
      <c r="CJ18" s="104">
        <f t="shared" si="37"/>
      </c>
      <c r="CK18" s="23"/>
      <c r="CL18" s="43">
        <f t="shared" si="22"/>
      </c>
      <c r="CM18" s="43">
        <f t="shared" si="23"/>
      </c>
      <c r="CN18" s="43">
        <f t="shared" si="24"/>
      </c>
      <c r="CO18" s="104">
        <f t="shared" si="38"/>
      </c>
      <c r="CP18" s="23"/>
      <c r="CQ18" s="43">
        <f t="shared" si="25"/>
      </c>
      <c r="CR18" s="43">
        <f t="shared" si="26"/>
      </c>
      <c r="CS18" s="43">
        <f t="shared" si="27"/>
      </c>
      <c r="CT18" s="104">
        <f t="shared" si="39"/>
      </c>
      <c r="CU18" s="23"/>
      <c r="CV18" s="148">
        <f t="shared" si="40"/>
      </c>
      <c r="CW18" s="43">
        <f t="shared" si="41"/>
      </c>
      <c r="CX18" s="43">
        <f t="shared" si="42"/>
      </c>
      <c r="CY18" s="104">
        <f t="shared" si="43"/>
      </c>
    </row>
    <row r="19" spans="1:103" ht="12" customHeight="1">
      <c r="A19" s="18">
        <f>IF(SAISIES!A19&lt;&gt;"",SAISIES!A19,"")</f>
      </c>
      <c r="B19" s="195">
        <f>IF(SAISIES!B19&lt;&gt;"",SAISIES!B19,"")</f>
      </c>
      <c r="C19" s="195">
        <f>IF(SAISIES!C19&lt;&gt;"",SAISIES!C19,"")</f>
      </c>
      <c r="D19" s="37">
        <f>IF(SAISIES!D19&lt;&gt;"",SAISIES!D19,"")</f>
      </c>
      <c r="E19" s="39">
        <f>IF(SAISIES!E19&lt;&gt;"",SAISIES!E19,"")</f>
      </c>
      <c r="F19" s="38">
        <f>IF(SAISIES!F19&lt;&gt;"",SAISIES!F19,"")</f>
      </c>
      <c r="G19" s="99">
        <f t="shared" si="28"/>
      </c>
      <c r="H19" s="19">
        <f>IF(SAISIES!G19&lt;&gt;"",SAISIES!G19,"")</f>
      </c>
      <c r="I19" s="20">
        <f>IF(SAISIES!H19&lt;&gt;"",SAISIES!H19,"")</f>
      </c>
      <c r="J19" s="99">
        <f t="shared" si="0"/>
      </c>
      <c r="K19" s="18">
        <f t="shared" si="1"/>
      </c>
      <c r="L19" s="196">
        <f t="shared" si="29"/>
      </c>
      <c r="M19" s="196">
        <f t="shared" si="30"/>
      </c>
      <c r="N19" s="19">
        <f>IF(SAISIES!I19&lt;&gt;"",SAISIES!I19,"")</f>
      </c>
      <c r="O19" s="38">
        <f>IF(SAISIES!J19&lt;&gt;"",SAISIES!J19,"")</f>
      </c>
      <c r="P19" s="103">
        <f t="shared" si="2"/>
      </c>
      <c r="Q19" s="40">
        <f>IF(SAISIES!K19&lt;&gt;"",SAISIES!K19,"")</f>
      </c>
      <c r="R19" s="40">
        <f>IF(SAISIES!L19&lt;&gt;"",SAISIES!L19,"")</f>
      </c>
      <c r="S19" s="40">
        <f>IF(SAISIES!M19&lt;&gt;"",SAISIES!M19,"")</f>
      </c>
      <c r="T19" s="40">
        <f>IF(SAISIES!N19&lt;&gt;"",SAISIES!N19,"")</f>
      </c>
      <c r="U19" s="38">
        <f>IF(SAISIES!O19&lt;&gt;"",SAISIES!O19,"")</f>
      </c>
      <c r="V19" s="103">
        <f t="shared" si="3"/>
      </c>
      <c r="W19" s="37">
        <f>IF(SAISIES!P19&lt;&gt;"",SAISIES!P19,"")</f>
      </c>
      <c r="X19" s="38">
        <f>IF(SAISIES!Q19&lt;&gt;"",SAISIES!Q19,"")</f>
      </c>
      <c r="Y19" s="103">
        <f t="shared" si="4"/>
      </c>
      <c r="Z19" s="37">
        <f>IF(SAISIES!R19&lt;&gt;"",SAISIES!R19,"")</f>
      </c>
      <c r="AA19" s="40">
        <f>IF(SAISIES!S19&lt;&gt;"",SAISIES!S19,"")</f>
      </c>
      <c r="AB19" s="42">
        <f>IF(SAISIES!T19&lt;&gt;"",SAISIES!T19,"")</f>
      </c>
      <c r="AC19" s="103">
        <f t="shared" si="5"/>
      </c>
      <c r="AD19" s="37">
        <f>IF(SAISIES!U19&lt;&gt;"",SAISIES!U19,"")</f>
      </c>
      <c r="AE19" s="40">
        <f>IF(SAISIES!V19&lt;&gt;"",SAISIES!V19,"")</f>
      </c>
      <c r="AF19" s="40">
        <f>IF(SAISIES!W19&lt;&gt;"",SAISIES!W19,"")</f>
      </c>
      <c r="AG19" s="38">
        <f>IF(SAISIES!X19&lt;&gt;"",SAISIES!X19,"")</f>
      </c>
      <c r="AH19" s="103">
        <f t="shared" si="6"/>
      </c>
      <c r="AI19" s="18">
        <f t="shared" si="7"/>
      </c>
      <c r="AJ19" s="196">
        <f t="shared" si="31"/>
      </c>
      <c r="AK19" s="196">
        <f t="shared" si="32"/>
      </c>
      <c r="AL19" s="19">
        <f>IF(SAISIES!Y19&lt;&gt;"",SAISIES!Y19,"")</f>
      </c>
      <c r="AM19" s="22">
        <f>IF(SAISIES!Z19&lt;&gt;"",SAISIES!Z19,"")</f>
      </c>
      <c r="AN19" s="21">
        <f>IF(SAISIES!AA19&lt;&gt;"",SAISIES!AA19,"")</f>
      </c>
      <c r="AO19" s="21">
        <f>IF(SAISIES!AB19&lt;&gt;"",SAISIES!AB19,"")</f>
      </c>
      <c r="AP19" s="22">
        <f>IF(SAISIES!AC19&lt;&gt;"",SAISIES!AC19,"")</f>
      </c>
      <c r="AQ19" s="22">
        <f>IF(SAISIES!AD19&lt;&gt;"",SAISIES!AD19,"")</f>
      </c>
      <c r="AR19" s="22">
        <f>IF(SAISIES!AE19&lt;&gt;"",SAISIES!AE19,"")</f>
      </c>
      <c r="AS19" s="20">
        <f>IF(SAISIES!AF19&lt;&gt;"",SAISIES!AF19,"")</f>
      </c>
      <c r="AT19" s="99">
        <f t="shared" si="8"/>
      </c>
      <c r="AU19" s="19">
        <f>IF(SAISIES!AG19&lt;&gt;"",SAISIES!AG19,"")</f>
      </c>
      <c r="AV19" s="22">
        <f>IF(SAISIES!AH19&lt;&gt;"",SAISIES!AH19,"")</f>
      </c>
      <c r="AW19" s="22">
        <f>IF(SAISIES!AI19&lt;&gt;"",SAISIES!AI19,"")</f>
      </c>
      <c r="AX19" s="21">
        <f>IF(SAISIES!AJ19&lt;&gt;"",SAISIES!AJ19,"")</f>
      </c>
      <c r="AY19" s="22">
        <f>IF(SAISIES!AK19&lt;&gt;"",SAISIES!AK19,"")</f>
      </c>
      <c r="AZ19" s="22">
        <f>IF(SAISIES!AL19&lt;&gt;"",SAISIES!AL19,"")</f>
      </c>
      <c r="BA19" s="22">
        <f>IF(SAISIES!AM19&lt;&gt;"",SAISIES!AM19,"")</f>
      </c>
      <c r="BB19" s="20">
        <f>IF(SAISIES!AN19&lt;&gt;"",SAISIES!AN19,"")</f>
      </c>
      <c r="BC19" s="99">
        <f t="shared" si="9"/>
      </c>
      <c r="BD19" s="18">
        <f t="shared" si="10"/>
      </c>
      <c r="BE19" s="196">
        <f t="shared" si="11"/>
      </c>
      <c r="BF19" s="196">
        <f t="shared" si="12"/>
      </c>
      <c r="BG19" s="19">
        <f>IF(SAISIES!AO19&lt;&gt;"",SAISIES!AO19,"")</f>
      </c>
      <c r="BH19" s="21">
        <f>IF(SAISIES!AP19&lt;&gt;"",SAISIES!AP19,"")</f>
      </c>
      <c r="BI19" s="21">
        <f>IF(SAISIES!AQ19&lt;&gt;"",SAISIES!AQ19,"")</f>
      </c>
      <c r="BJ19" s="42">
        <f>IF(SAISIES!AR19&lt;&gt;"",SAISIES!AR19,"")</f>
      </c>
      <c r="BK19" s="103">
        <f t="shared" si="13"/>
      </c>
      <c r="BL19" s="19">
        <f>IF(SAISIES!AS19&lt;&gt;"",SAISIES!AS19,"")</f>
      </c>
      <c r="BM19" s="21">
        <f>IF(SAISIES!AT19&lt;&gt;"",SAISIES!AT19,"")</f>
      </c>
      <c r="BN19" s="42">
        <f>IF(SAISIES!AU19&lt;&gt;"",SAISIES!AU19,"")</f>
      </c>
      <c r="BO19" s="103">
        <f t="shared" si="14"/>
      </c>
      <c r="BP19" s="37">
        <f>IF(SAISIES!AV19&lt;&gt;"",SAISIES!AV19,"")</f>
      </c>
      <c r="BQ19" s="21">
        <f>IF(SAISIES!AW19&lt;&gt;"",SAISIES!AW19,"")</f>
      </c>
      <c r="BR19" s="21">
        <f>IF(SAISIES!AX19&lt;&gt;"",SAISIES!AX19,"")</f>
      </c>
      <c r="BS19" s="21">
        <f>IF(SAISIES!AY19&lt;&gt;"",SAISIES!AY19,"")</f>
      </c>
      <c r="BT19" s="40">
        <f>IF(SAISIES!AZ19&lt;&gt;"",SAISIES!AZ19,"")</f>
      </c>
      <c r="BU19" s="40">
        <f>IF(SAISIES!BA19&lt;&gt;"",SAISIES!BA19,"")</f>
      </c>
      <c r="BV19" s="38">
        <f>IF(SAISIES!BB19&lt;&gt;"",SAISIES!BB19,"")</f>
      </c>
      <c r="BW19" s="103">
        <f t="shared" si="15"/>
      </c>
      <c r="BX19" s="18">
        <f t="shared" si="16"/>
      </c>
      <c r="BY19" s="196">
        <f t="shared" si="17"/>
      </c>
      <c r="BZ19" s="196">
        <f t="shared" si="18"/>
      </c>
      <c r="CA19" s="23"/>
      <c r="CB19" s="43">
        <f t="shared" si="33"/>
      </c>
      <c r="CC19" s="43">
        <f t="shared" si="34"/>
      </c>
      <c r="CD19" s="43">
        <f t="shared" si="35"/>
      </c>
      <c r="CE19" s="104">
        <f t="shared" si="36"/>
      </c>
      <c r="CF19" s="23"/>
      <c r="CG19" s="43">
        <f t="shared" si="19"/>
      </c>
      <c r="CH19" s="43">
        <f t="shared" si="20"/>
      </c>
      <c r="CI19" s="43">
        <f t="shared" si="21"/>
      </c>
      <c r="CJ19" s="104">
        <f t="shared" si="37"/>
      </c>
      <c r="CK19" s="23"/>
      <c r="CL19" s="43">
        <f t="shared" si="22"/>
      </c>
      <c r="CM19" s="43">
        <f t="shared" si="23"/>
      </c>
      <c r="CN19" s="43">
        <f t="shared" si="24"/>
      </c>
      <c r="CO19" s="104">
        <f t="shared" si="38"/>
      </c>
      <c r="CP19" s="23"/>
      <c r="CQ19" s="43">
        <f t="shared" si="25"/>
      </c>
      <c r="CR19" s="43">
        <f t="shared" si="26"/>
      </c>
      <c r="CS19" s="43">
        <f t="shared" si="27"/>
      </c>
      <c r="CT19" s="104">
        <f t="shared" si="39"/>
      </c>
      <c r="CU19" s="23"/>
      <c r="CV19" s="148">
        <f t="shared" si="40"/>
      </c>
      <c r="CW19" s="43">
        <f t="shared" si="41"/>
      </c>
      <c r="CX19" s="43">
        <f t="shared" si="42"/>
      </c>
      <c r="CY19" s="104">
        <f t="shared" si="43"/>
      </c>
    </row>
    <row r="20" spans="1:103" ht="12" customHeight="1">
      <c r="A20" s="18">
        <f>IF(SAISIES!A20&lt;&gt;"",SAISIES!A20,"")</f>
      </c>
      <c r="B20" s="195">
        <f>IF(SAISIES!B20&lt;&gt;"",SAISIES!B20,"")</f>
      </c>
      <c r="C20" s="195">
        <f>IF(SAISIES!C20&lt;&gt;"",SAISIES!C20,"")</f>
      </c>
      <c r="D20" s="37">
        <f>IF(SAISIES!D20&lt;&gt;"",SAISIES!D20,"")</f>
      </c>
      <c r="E20" s="39">
        <f>IF(SAISIES!E20&lt;&gt;"",SAISIES!E20,"")</f>
      </c>
      <c r="F20" s="38">
        <f>IF(SAISIES!F20&lt;&gt;"",SAISIES!F20,"")</f>
      </c>
      <c r="G20" s="99">
        <f t="shared" si="28"/>
      </c>
      <c r="H20" s="19">
        <f>IF(SAISIES!G20&lt;&gt;"",SAISIES!G20,"")</f>
      </c>
      <c r="I20" s="20">
        <f>IF(SAISIES!H20&lt;&gt;"",SAISIES!H20,"")</f>
      </c>
      <c r="J20" s="99">
        <f t="shared" si="0"/>
      </c>
      <c r="K20" s="18">
        <f t="shared" si="1"/>
      </c>
      <c r="L20" s="196">
        <f t="shared" si="29"/>
      </c>
      <c r="M20" s="196">
        <f t="shared" si="30"/>
      </c>
      <c r="N20" s="19">
        <f>IF(SAISIES!I20&lt;&gt;"",SAISIES!I20,"")</f>
      </c>
      <c r="O20" s="38">
        <f>IF(SAISIES!J20&lt;&gt;"",SAISIES!J20,"")</f>
      </c>
      <c r="P20" s="103">
        <f t="shared" si="2"/>
      </c>
      <c r="Q20" s="40">
        <f>IF(SAISIES!K20&lt;&gt;"",SAISIES!K20,"")</f>
      </c>
      <c r="R20" s="40">
        <f>IF(SAISIES!L20&lt;&gt;"",SAISIES!L20,"")</f>
      </c>
      <c r="S20" s="40">
        <f>IF(SAISIES!M20&lt;&gt;"",SAISIES!M20,"")</f>
      </c>
      <c r="T20" s="40">
        <f>IF(SAISIES!N20&lt;&gt;"",SAISIES!N20,"")</f>
      </c>
      <c r="U20" s="38">
        <f>IF(SAISIES!O20&lt;&gt;"",SAISIES!O20,"")</f>
      </c>
      <c r="V20" s="103">
        <f t="shared" si="3"/>
      </c>
      <c r="W20" s="37">
        <f>IF(SAISIES!P20&lt;&gt;"",SAISIES!P20,"")</f>
      </c>
      <c r="X20" s="38">
        <f>IF(SAISIES!Q20&lt;&gt;"",SAISIES!Q20,"")</f>
      </c>
      <c r="Y20" s="103">
        <f t="shared" si="4"/>
      </c>
      <c r="Z20" s="37">
        <f>IF(SAISIES!R20&lt;&gt;"",SAISIES!R20,"")</f>
      </c>
      <c r="AA20" s="40">
        <f>IF(SAISIES!S20&lt;&gt;"",SAISIES!S20,"")</f>
      </c>
      <c r="AB20" s="42">
        <f>IF(SAISIES!T20&lt;&gt;"",SAISIES!T20,"")</f>
      </c>
      <c r="AC20" s="103">
        <f t="shared" si="5"/>
      </c>
      <c r="AD20" s="37">
        <f>IF(SAISIES!U20&lt;&gt;"",SAISIES!U20,"")</f>
      </c>
      <c r="AE20" s="40">
        <f>IF(SAISIES!V20&lt;&gt;"",SAISIES!V20,"")</f>
      </c>
      <c r="AF20" s="40">
        <f>IF(SAISIES!W20&lt;&gt;"",SAISIES!W20,"")</f>
      </c>
      <c r="AG20" s="38">
        <f>IF(SAISIES!X20&lt;&gt;"",SAISIES!X20,"")</f>
      </c>
      <c r="AH20" s="103">
        <f t="shared" si="6"/>
      </c>
      <c r="AI20" s="18">
        <f t="shared" si="7"/>
      </c>
      <c r="AJ20" s="196">
        <f t="shared" si="31"/>
      </c>
      <c r="AK20" s="196">
        <f t="shared" si="32"/>
      </c>
      <c r="AL20" s="19">
        <f>IF(SAISIES!Y20&lt;&gt;"",SAISIES!Y20,"")</f>
      </c>
      <c r="AM20" s="22">
        <f>IF(SAISIES!Z20&lt;&gt;"",SAISIES!Z20,"")</f>
      </c>
      <c r="AN20" s="21">
        <f>IF(SAISIES!AA20&lt;&gt;"",SAISIES!AA20,"")</f>
      </c>
      <c r="AO20" s="21">
        <f>IF(SAISIES!AB20&lt;&gt;"",SAISIES!AB20,"")</f>
      </c>
      <c r="AP20" s="22">
        <f>IF(SAISIES!AC20&lt;&gt;"",SAISIES!AC20,"")</f>
      </c>
      <c r="AQ20" s="22">
        <f>IF(SAISIES!AD20&lt;&gt;"",SAISIES!AD20,"")</f>
      </c>
      <c r="AR20" s="22">
        <f>IF(SAISIES!AE20&lt;&gt;"",SAISIES!AE20,"")</f>
      </c>
      <c r="AS20" s="20">
        <f>IF(SAISIES!AF20&lt;&gt;"",SAISIES!AF20,"")</f>
      </c>
      <c r="AT20" s="99">
        <f t="shared" si="8"/>
      </c>
      <c r="AU20" s="19">
        <f>IF(SAISIES!AG20&lt;&gt;"",SAISIES!AG20,"")</f>
      </c>
      <c r="AV20" s="22">
        <f>IF(SAISIES!AH20&lt;&gt;"",SAISIES!AH20,"")</f>
      </c>
      <c r="AW20" s="22">
        <f>IF(SAISIES!AI20&lt;&gt;"",SAISIES!AI20,"")</f>
      </c>
      <c r="AX20" s="21">
        <f>IF(SAISIES!AJ20&lt;&gt;"",SAISIES!AJ20,"")</f>
      </c>
      <c r="AY20" s="22">
        <f>IF(SAISIES!AK20&lt;&gt;"",SAISIES!AK20,"")</f>
      </c>
      <c r="AZ20" s="22">
        <f>IF(SAISIES!AL20&lt;&gt;"",SAISIES!AL20,"")</f>
      </c>
      <c r="BA20" s="22">
        <f>IF(SAISIES!AM20&lt;&gt;"",SAISIES!AM20,"")</f>
      </c>
      <c r="BB20" s="20">
        <f>IF(SAISIES!AN20&lt;&gt;"",SAISIES!AN20,"")</f>
      </c>
      <c r="BC20" s="99">
        <f t="shared" si="9"/>
      </c>
      <c r="BD20" s="18">
        <f t="shared" si="10"/>
      </c>
      <c r="BE20" s="196">
        <f t="shared" si="11"/>
      </c>
      <c r="BF20" s="196">
        <f t="shared" si="12"/>
      </c>
      <c r="BG20" s="19">
        <f>IF(SAISIES!AO20&lt;&gt;"",SAISIES!AO20,"")</f>
      </c>
      <c r="BH20" s="21">
        <f>IF(SAISIES!AP20&lt;&gt;"",SAISIES!AP20,"")</f>
      </c>
      <c r="BI20" s="21">
        <f>IF(SAISIES!AQ20&lt;&gt;"",SAISIES!AQ20,"")</f>
      </c>
      <c r="BJ20" s="42">
        <f>IF(SAISIES!AR20&lt;&gt;"",SAISIES!AR20,"")</f>
      </c>
      <c r="BK20" s="103">
        <f t="shared" si="13"/>
      </c>
      <c r="BL20" s="19">
        <f>IF(SAISIES!AS20&lt;&gt;"",SAISIES!AS20,"")</f>
      </c>
      <c r="BM20" s="21">
        <f>IF(SAISIES!AT20&lt;&gt;"",SAISIES!AT20,"")</f>
      </c>
      <c r="BN20" s="42">
        <f>IF(SAISIES!AU20&lt;&gt;"",SAISIES!AU20,"")</f>
      </c>
      <c r="BO20" s="103">
        <f t="shared" si="14"/>
      </c>
      <c r="BP20" s="37">
        <f>IF(SAISIES!AV20&lt;&gt;"",SAISIES!AV20,"")</f>
      </c>
      <c r="BQ20" s="21">
        <f>IF(SAISIES!AW20&lt;&gt;"",SAISIES!AW20,"")</f>
      </c>
      <c r="BR20" s="21">
        <f>IF(SAISIES!AX20&lt;&gt;"",SAISIES!AX20,"")</f>
      </c>
      <c r="BS20" s="21">
        <f>IF(SAISIES!AY20&lt;&gt;"",SAISIES!AY20,"")</f>
      </c>
      <c r="BT20" s="40">
        <f>IF(SAISIES!AZ20&lt;&gt;"",SAISIES!AZ20,"")</f>
      </c>
      <c r="BU20" s="40">
        <f>IF(SAISIES!BA20&lt;&gt;"",SAISIES!BA20,"")</f>
      </c>
      <c r="BV20" s="38">
        <f>IF(SAISIES!BB20&lt;&gt;"",SAISIES!BB20,"")</f>
      </c>
      <c r="BW20" s="103">
        <f t="shared" si="15"/>
      </c>
      <c r="BX20" s="18">
        <f t="shared" si="16"/>
      </c>
      <c r="BY20" s="196">
        <f t="shared" si="17"/>
      </c>
      <c r="BZ20" s="196">
        <f t="shared" si="18"/>
      </c>
      <c r="CA20" s="23"/>
      <c r="CB20" s="43">
        <f t="shared" si="33"/>
      </c>
      <c r="CC20" s="43">
        <f t="shared" si="34"/>
      </c>
      <c r="CD20" s="43">
        <f t="shared" si="35"/>
      </c>
      <c r="CE20" s="104">
        <f t="shared" si="36"/>
      </c>
      <c r="CF20" s="23"/>
      <c r="CG20" s="43">
        <f t="shared" si="19"/>
      </c>
      <c r="CH20" s="43">
        <f t="shared" si="20"/>
      </c>
      <c r="CI20" s="43">
        <f t="shared" si="21"/>
      </c>
      <c r="CJ20" s="104">
        <f t="shared" si="37"/>
      </c>
      <c r="CK20" s="23"/>
      <c r="CL20" s="43">
        <f t="shared" si="22"/>
      </c>
      <c r="CM20" s="43">
        <f t="shared" si="23"/>
      </c>
      <c r="CN20" s="43">
        <f t="shared" si="24"/>
      </c>
      <c r="CO20" s="104">
        <f t="shared" si="38"/>
      </c>
      <c r="CP20" s="23"/>
      <c r="CQ20" s="43">
        <f t="shared" si="25"/>
      </c>
      <c r="CR20" s="43">
        <f t="shared" si="26"/>
      </c>
      <c r="CS20" s="43">
        <f t="shared" si="27"/>
      </c>
      <c r="CT20" s="104">
        <f t="shared" si="39"/>
      </c>
      <c r="CU20" s="23"/>
      <c r="CV20" s="148">
        <f t="shared" si="40"/>
      </c>
      <c r="CW20" s="43">
        <f t="shared" si="41"/>
      </c>
      <c r="CX20" s="43">
        <f t="shared" si="42"/>
      </c>
      <c r="CY20" s="104">
        <f t="shared" si="43"/>
      </c>
    </row>
    <row r="21" spans="1:103" ht="12" customHeight="1">
      <c r="A21" s="18">
        <f>IF(SAISIES!A21&lt;&gt;"",SAISIES!A21,"")</f>
      </c>
      <c r="B21" s="195">
        <f>IF(SAISIES!B21&lt;&gt;"",SAISIES!B21,"")</f>
      </c>
      <c r="C21" s="195">
        <f>IF(SAISIES!C21&lt;&gt;"",SAISIES!C21,"")</f>
      </c>
      <c r="D21" s="37">
        <f>IF(SAISIES!D21&lt;&gt;"",SAISIES!D21,"")</f>
      </c>
      <c r="E21" s="39">
        <f>IF(SAISIES!E21&lt;&gt;"",SAISIES!E21,"")</f>
      </c>
      <c r="F21" s="38">
        <f>IF(SAISIES!F21&lt;&gt;"",SAISIES!F21,"")</f>
      </c>
      <c r="G21" s="99">
        <f t="shared" si="28"/>
      </c>
      <c r="H21" s="19">
        <f>IF(SAISIES!G21&lt;&gt;"",SAISIES!G21,"")</f>
      </c>
      <c r="I21" s="20">
        <f>IF(SAISIES!H21&lt;&gt;"",SAISIES!H21,"")</f>
      </c>
      <c r="J21" s="99">
        <f t="shared" si="0"/>
      </c>
      <c r="K21" s="18">
        <f t="shared" si="1"/>
      </c>
      <c r="L21" s="196">
        <f t="shared" si="29"/>
      </c>
      <c r="M21" s="196">
        <f t="shared" si="30"/>
      </c>
      <c r="N21" s="19">
        <f>IF(SAISIES!I21&lt;&gt;"",SAISIES!I21,"")</f>
      </c>
      <c r="O21" s="38">
        <f>IF(SAISIES!J21&lt;&gt;"",SAISIES!J21,"")</f>
      </c>
      <c r="P21" s="103">
        <f t="shared" si="2"/>
      </c>
      <c r="Q21" s="40">
        <f>IF(SAISIES!K21&lt;&gt;"",SAISIES!K21,"")</f>
      </c>
      <c r="R21" s="40">
        <f>IF(SAISIES!L21&lt;&gt;"",SAISIES!L21,"")</f>
      </c>
      <c r="S21" s="40">
        <f>IF(SAISIES!M21&lt;&gt;"",SAISIES!M21,"")</f>
      </c>
      <c r="T21" s="40">
        <f>IF(SAISIES!N21&lt;&gt;"",SAISIES!N21,"")</f>
      </c>
      <c r="U21" s="38">
        <f>IF(SAISIES!O21&lt;&gt;"",SAISIES!O21,"")</f>
      </c>
      <c r="V21" s="103">
        <f t="shared" si="3"/>
      </c>
      <c r="W21" s="37">
        <f>IF(SAISIES!P21&lt;&gt;"",SAISIES!P21,"")</f>
      </c>
      <c r="X21" s="38">
        <f>IF(SAISIES!Q21&lt;&gt;"",SAISIES!Q21,"")</f>
      </c>
      <c r="Y21" s="103">
        <f t="shared" si="4"/>
      </c>
      <c r="Z21" s="37">
        <f>IF(SAISIES!R21&lt;&gt;"",SAISIES!R21,"")</f>
      </c>
      <c r="AA21" s="40">
        <f>IF(SAISIES!S21&lt;&gt;"",SAISIES!S21,"")</f>
      </c>
      <c r="AB21" s="42">
        <f>IF(SAISIES!T21&lt;&gt;"",SAISIES!T21,"")</f>
      </c>
      <c r="AC21" s="103">
        <f t="shared" si="5"/>
      </c>
      <c r="AD21" s="37">
        <f>IF(SAISIES!U21&lt;&gt;"",SAISIES!U21,"")</f>
      </c>
      <c r="AE21" s="40">
        <f>IF(SAISIES!V21&lt;&gt;"",SAISIES!V21,"")</f>
      </c>
      <c r="AF21" s="40">
        <f>IF(SAISIES!W21&lt;&gt;"",SAISIES!W21,"")</f>
      </c>
      <c r="AG21" s="38">
        <f>IF(SAISIES!X21&lt;&gt;"",SAISIES!X21,"")</f>
      </c>
      <c r="AH21" s="103">
        <f t="shared" si="6"/>
      </c>
      <c r="AI21" s="18">
        <f t="shared" si="7"/>
      </c>
      <c r="AJ21" s="196">
        <f t="shared" si="31"/>
      </c>
      <c r="AK21" s="196">
        <f t="shared" si="32"/>
      </c>
      <c r="AL21" s="19">
        <f>IF(SAISIES!Y21&lt;&gt;"",SAISIES!Y21,"")</f>
      </c>
      <c r="AM21" s="22">
        <f>IF(SAISIES!Z21&lt;&gt;"",SAISIES!Z21,"")</f>
      </c>
      <c r="AN21" s="21">
        <f>IF(SAISIES!AA21&lt;&gt;"",SAISIES!AA21,"")</f>
      </c>
      <c r="AO21" s="21">
        <f>IF(SAISIES!AB21&lt;&gt;"",SAISIES!AB21,"")</f>
      </c>
      <c r="AP21" s="22">
        <f>IF(SAISIES!AC21&lt;&gt;"",SAISIES!AC21,"")</f>
      </c>
      <c r="AQ21" s="22">
        <f>IF(SAISIES!AD21&lt;&gt;"",SAISIES!AD21,"")</f>
      </c>
      <c r="AR21" s="22">
        <f>IF(SAISIES!AE21&lt;&gt;"",SAISIES!AE21,"")</f>
      </c>
      <c r="AS21" s="20">
        <f>IF(SAISIES!AF21&lt;&gt;"",SAISIES!AF21,"")</f>
      </c>
      <c r="AT21" s="99">
        <f t="shared" si="8"/>
      </c>
      <c r="AU21" s="19">
        <f>IF(SAISIES!AG21&lt;&gt;"",SAISIES!AG21,"")</f>
      </c>
      <c r="AV21" s="22">
        <f>IF(SAISIES!AH21&lt;&gt;"",SAISIES!AH21,"")</f>
      </c>
      <c r="AW21" s="22">
        <f>IF(SAISIES!AI21&lt;&gt;"",SAISIES!AI21,"")</f>
      </c>
      <c r="AX21" s="21">
        <f>IF(SAISIES!AJ21&lt;&gt;"",SAISIES!AJ21,"")</f>
      </c>
      <c r="AY21" s="22">
        <f>IF(SAISIES!AK21&lt;&gt;"",SAISIES!AK21,"")</f>
      </c>
      <c r="AZ21" s="22">
        <f>IF(SAISIES!AL21&lt;&gt;"",SAISIES!AL21,"")</f>
      </c>
      <c r="BA21" s="22">
        <f>IF(SAISIES!AM21&lt;&gt;"",SAISIES!AM21,"")</f>
      </c>
      <c r="BB21" s="20">
        <f>IF(SAISIES!AN21&lt;&gt;"",SAISIES!AN21,"")</f>
      </c>
      <c r="BC21" s="99">
        <f t="shared" si="9"/>
      </c>
      <c r="BD21" s="18">
        <f t="shared" si="10"/>
      </c>
      <c r="BE21" s="196">
        <f t="shared" si="11"/>
      </c>
      <c r="BF21" s="196">
        <f t="shared" si="12"/>
      </c>
      <c r="BG21" s="19">
        <f>IF(SAISIES!AO21&lt;&gt;"",SAISIES!AO21,"")</f>
      </c>
      <c r="BH21" s="21">
        <f>IF(SAISIES!AP21&lt;&gt;"",SAISIES!AP21,"")</f>
      </c>
      <c r="BI21" s="21">
        <f>IF(SAISIES!AQ21&lt;&gt;"",SAISIES!AQ21,"")</f>
      </c>
      <c r="BJ21" s="42">
        <f>IF(SAISIES!AR21&lt;&gt;"",SAISIES!AR21,"")</f>
      </c>
      <c r="BK21" s="103">
        <f t="shared" si="13"/>
      </c>
      <c r="BL21" s="19">
        <f>IF(SAISIES!AS21&lt;&gt;"",SAISIES!AS21,"")</f>
      </c>
      <c r="BM21" s="21">
        <f>IF(SAISIES!AT21&lt;&gt;"",SAISIES!AT21,"")</f>
      </c>
      <c r="BN21" s="42">
        <f>IF(SAISIES!AU21&lt;&gt;"",SAISIES!AU21,"")</f>
      </c>
      <c r="BO21" s="103">
        <f t="shared" si="14"/>
      </c>
      <c r="BP21" s="37">
        <f>IF(SAISIES!AV21&lt;&gt;"",SAISIES!AV21,"")</f>
      </c>
      <c r="BQ21" s="21">
        <f>IF(SAISIES!AW21&lt;&gt;"",SAISIES!AW21,"")</f>
      </c>
      <c r="BR21" s="21">
        <f>IF(SAISIES!AX21&lt;&gt;"",SAISIES!AX21,"")</f>
      </c>
      <c r="BS21" s="21">
        <f>IF(SAISIES!AY21&lt;&gt;"",SAISIES!AY21,"")</f>
      </c>
      <c r="BT21" s="40">
        <f>IF(SAISIES!AZ21&lt;&gt;"",SAISIES!AZ21,"")</f>
      </c>
      <c r="BU21" s="40">
        <f>IF(SAISIES!BA21&lt;&gt;"",SAISIES!BA21,"")</f>
      </c>
      <c r="BV21" s="38">
        <f>IF(SAISIES!BB21&lt;&gt;"",SAISIES!BB21,"")</f>
      </c>
      <c r="BW21" s="103">
        <f t="shared" si="15"/>
      </c>
      <c r="BX21" s="18">
        <f t="shared" si="16"/>
      </c>
      <c r="BY21" s="196">
        <f t="shared" si="17"/>
      </c>
      <c r="BZ21" s="196">
        <f t="shared" si="18"/>
      </c>
      <c r="CA21" s="23"/>
      <c r="CB21" s="43">
        <f t="shared" si="33"/>
      </c>
      <c r="CC21" s="43">
        <f t="shared" si="34"/>
      </c>
      <c r="CD21" s="43">
        <f t="shared" si="35"/>
      </c>
      <c r="CE21" s="104">
        <f t="shared" si="36"/>
      </c>
      <c r="CF21" s="23"/>
      <c r="CG21" s="43">
        <f t="shared" si="19"/>
      </c>
      <c r="CH21" s="43">
        <f t="shared" si="20"/>
      </c>
      <c r="CI21" s="43">
        <f t="shared" si="21"/>
      </c>
      <c r="CJ21" s="104">
        <f t="shared" si="37"/>
      </c>
      <c r="CK21" s="23"/>
      <c r="CL21" s="43">
        <f t="shared" si="22"/>
      </c>
      <c r="CM21" s="43">
        <f t="shared" si="23"/>
      </c>
      <c r="CN21" s="43">
        <f t="shared" si="24"/>
      </c>
      <c r="CO21" s="104">
        <f t="shared" si="38"/>
      </c>
      <c r="CP21" s="23"/>
      <c r="CQ21" s="43">
        <f t="shared" si="25"/>
      </c>
      <c r="CR21" s="43">
        <f t="shared" si="26"/>
      </c>
      <c r="CS21" s="43">
        <f t="shared" si="27"/>
      </c>
      <c r="CT21" s="104">
        <f t="shared" si="39"/>
      </c>
      <c r="CU21" s="23"/>
      <c r="CV21" s="148">
        <f t="shared" si="40"/>
      </c>
      <c r="CW21" s="43">
        <f t="shared" si="41"/>
      </c>
      <c r="CX21" s="43">
        <f t="shared" si="42"/>
      </c>
      <c r="CY21" s="104">
        <f t="shared" si="43"/>
      </c>
    </row>
    <row r="22" spans="1:103" ht="12" customHeight="1">
      <c r="A22" s="18">
        <f>IF(SAISIES!A22&lt;&gt;"",SAISIES!A22,"")</f>
      </c>
      <c r="B22" s="195">
        <f>IF(SAISIES!B22&lt;&gt;"",SAISIES!B22,"")</f>
      </c>
      <c r="C22" s="195">
        <f>IF(SAISIES!C22&lt;&gt;"",SAISIES!C22,"")</f>
      </c>
      <c r="D22" s="37">
        <f>IF(SAISIES!D22&lt;&gt;"",SAISIES!D22,"")</f>
      </c>
      <c r="E22" s="39">
        <f>IF(SAISIES!E22&lt;&gt;"",SAISIES!E22,"")</f>
      </c>
      <c r="F22" s="38">
        <f>IF(SAISIES!F22&lt;&gt;"",SAISIES!F22,"")</f>
      </c>
      <c r="G22" s="99">
        <f t="shared" si="28"/>
      </c>
      <c r="H22" s="19">
        <f>IF(SAISIES!G22&lt;&gt;"",SAISIES!G22,"")</f>
      </c>
      <c r="I22" s="20">
        <f>IF(SAISIES!H22&lt;&gt;"",SAISIES!H22,"")</f>
      </c>
      <c r="J22" s="99">
        <f t="shared" si="0"/>
      </c>
      <c r="K22" s="18">
        <f t="shared" si="1"/>
      </c>
      <c r="L22" s="196">
        <f t="shared" si="29"/>
      </c>
      <c r="M22" s="196">
        <f t="shared" si="30"/>
      </c>
      <c r="N22" s="19">
        <f>IF(SAISIES!I22&lt;&gt;"",SAISIES!I22,"")</f>
      </c>
      <c r="O22" s="38">
        <f>IF(SAISIES!J22&lt;&gt;"",SAISIES!J22,"")</f>
      </c>
      <c r="P22" s="103">
        <f t="shared" si="2"/>
      </c>
      <c r="Q22" s="40">
        <f>IF(SAISIES!K22&lt;&gt;"",SAISIES!K22,"")</f>
      </c>
      <c r="R22" s="40">
        <f>IF(SAISIES!L22&lt;&gt;"",SAISIES!L22,"")</f>
      </c>
      <c r="S22" s="40">
        <f>IF(SAISIES!M22&lt;&gt;"",SAISIES!M22,"")</f>
      </c>
      <c r="T22" s="40">
        <f>IF(SAISIES!N22&lt;&gt;"",SAISIES!N22,"")</f>
      </c>
      <c r="U22" s="38">
        <f>IF(SAISIES!O22&lt;&gt;"",SAISIES!O22,"")</f>
      </c>
      <c r="V22" s="103">
        <f t="shared" si="3"/>
      </c>
      <c r="W22" s="37">
        <f>IF(SAISIES!P22&lt;&gt;"",SAISIES!P22,"")</f>
      </c>
      <c r="X22" s="38">
        <f>IF(SAISIES!Q22&lt;&gt;"",SAISIES!Q22,"")</f>
      </c>
      <c r="Y22" s="103">
        <f t="shared" si="4"/>
      </c>
      <c r="Z22" s="37">
        <f>IF(SAISIES!R22&lt;&gt;"",SAISIES!R22,"")</f>
      </c>
      <c r="AA22" s="40">
        <f>IF(SAISIES!S22&lt;&gt;"",SAISIES!S22,"")</f>
      </c>
      <c r="AB22" s="42">
        <f>IF(SAISIES!T22&lt;&gt;"",SAISIES!T22,"")</f>
      </c>
      <c r="AC22" s="103">
        <f t="shared" si="5"/>
      </c>
      <c r="AD22" s="37">
        <f>IF(SAISIES!U22&lt;&gt;"",SAISIES!U22,"")</f>
      </c>
      <c r="AE22" s="40">
        <f>IF(SAISIES!V22&lt;&gt;"",SAISIES!V22,"")</f>
      </c>
      <c r="AF22" s="40">
        <f>IF(SAISIES!W22&lt;&gt;"",SAISIES!W22,"")</f>
      </c>
      <c r="AG22" s="38">
        <f>IF(SAISIES!X22&lt;&gt;"",SAISIES!X22,"")</f>
      </c>
      <c r="AH22" s="103">
        <f t="shared" si="6"/>
      </c>
      <c r="AI22" s="18">
        <f t="shared" si="7"/>
      </c>
      <c r="AJ22" s="196">
        <f t="shared" si="31"/>
      </c>
      <c r="AK22" s="196">
        <f t="shared" si="32"/>
      </c>
      <c r="AL22" s="19">
        <f>IF(SAISIES!Y22&lt;&gt;"",SAISIES!Y22,"")</f>
      </c>
      <c r="AM22" s="22">
        <f>IF(SAISIES!Z22&lt;&gt;"",SAISIES!Z22,"")</f>
      </c>
      <c r="AN22" s="21">
        <f>IF(SAISIES!AA22&lt;&gt;"",SAISIES!AA22,"")</f>
      </c>
      <c r="AO22" s="21">
        <f>IF(SAISIES!AB22&lt;&gt;"",SAISIES!AB22,"")</f>
      </c>
      <c r="AP22" s="22">
        <f>IF(SAISIES!AC22&lt;&gt;"",SAISIES!AC22,"")</f>
      </c>
      <c r="AQ22" s="22">
        <f>IF(SAISIES!AD22&lt;&gt;"",SAISIES!AD22,"")</f>
      </c>
      <c r="AR22" s="22">
        <f>IF(SAISIES!AE22&lt;&gt;"",SAISIES!AE22,"")</f>
      </c>
      <c r="AS22" s="20">
        <f>IF(SAISIES!AF22&lt;&gt;"",SAISIES!AF22,"")</f>
      </c>
      <c r="AT22" s="99">
        <f t="shared" si="8"/>
      </c>
      <c r="AU22" s="19">
        <f>IF(SAISIES!AG22&lt;&gt;"",SAISIES!AG22,"")</f>
      </c>
      <c r="AV22" s="22">
        <f>IF(SAISIES!AH22&lt;&gt;"",SAISIES!AH22,"")</f>
      </c>
      <c r="AW22" s="22">
        <f>IF(SAISIES!AI22&lt;&gt;"",SAISIES!AI22,"")</f>
      </c>
      <c r="AX22" s="21">
        <f>IF(SAISIES!AJ22&lt;&gt;"",SAISIES!AJ22,"")</f>
      </c>
      <c r="AY22" s="22">
        <f>IF(SAISIES!AK22&lt;&gt;"",SAISIES!AK22,"")</f>
      </c>
      <c r="AZ22" s="22">
        <f>IF(SAISIES!AL22&lt;&gt;"",SAISIES!AL22,"")</f>
      </c>
      <c r="BA22" s="22">
        <f>IF(SAISIES!AM22&lt;&gt;"",SAISIES!AM22,"")</f>
      </c>
      <c r="BB22" s="20">
        <f>IF(SAISIES!AN22&lt;&gt;"",SAISIES!AN22,"")</f>
      </c>
      <c r="BC22" s="99">
        <f t="shared" si="9"/>
      </c>
      <c r="BD22" s="18">
        <f t="shared" si="10"/>
      </c>
      <c r="BE22" s="196">
        <f t="shared" si="11"/>
      </c>
      <c r="BF22" s="196">
        <f t="shared" si="12"/>
      </c>
      <c r="BG22" s="19">
        <f>IF(SAISIES!AO22&lt;&gt;"",SAISIES!AO22,"")</f>
      </c>
      <c r="BH22" s="21">
        <f>IF(SAISIES!AP22&lt;&gt;"",SAISIES!AP22,"")</f>
      </c>
      <c r="BI22" s="21">
        <f>IF(SAISIES!AQ22&lt;&gt;"",SAISIES!AQ22,"")</f>
      </c>
      <c r="BJ22" s="42">
        <f>IF(SAISIES!AR22&lt;&gt;"",SAISIES!AR22,"")</f>
      </c>
      <c r="BK22" s="103">
        <f t="shared" si="13"/>
      </c>
      <c r="BL22" s="19">
        <f>IF(SAISIES!AS22&lt;&gt;"",SAISIES!AS22,"")</f>
      </c>
      <c r="BM22" s="21">
        <f>IF(SAISIES!AT22&lt;&gt;"",SAISIES!AT22,"")</f>
      </c>
      <c r="BN22" s="42">
        <f>IF(SAISIES!AU22&lt;&gt;"",SAISIES!AU22,"")</f>
      </c>
      <c r="BO22" s="103">
        <f t="shared" si="14"/>
      </c>
      <c r="BP22" s="37">
        <f>IF(SAISIES!AV22&lt;&gt;"",SAISIES!AV22,"")</f>
      </c>
      <c r="BQ22" s="21">
        <f>IF(SAISIES!AW22&lt;&gt;"",SAISIES!AW22,"")</f>
      </c>
      <c r="BR22" s="21">
        <f>IF(SAISIES!AX22&lt;&gt;"",SAISIES!AX22,"")</f>
      </c>
      <c r="BS22" s="21">
        <f>IF(SAISIES!AY22&lt;&gt;"",SAISIES!AY22,"")</f>
      </c>
      <c r="BT22" s="40">
        <f>IF(SAISIES!AZ22&lt;&gt;"",SAISIES!AZ22,"")</f>
      </c>
      <c r="BU22" s="40">
        <f>IF(SAISIES!BA22&lt;&gt;"",SAISIES!BA22,"")</f>
      </c>
      <c r="BV22" s="38">
        <f>IF(SAISIES!BB22&lt;&gt;"",SAISIES!BB22,"")</f>
      </c>
      <c r="BW22" s="103">
        <f t="shared" si="15"/>
      </c>
      <c r="BX22" s="18">
        <f t="shared" si="16"/>
      </c>
      <c r="BY22" s="196">
        <f t="shared" si="17"/>
      </c>
      <c r="BZ22" s="196">
        <f t="shared" si="18"/>
      </c>
      <c r="CA22" s="23"/>
      <c r="CB22" s="43">
        <f t="shared" si="33"/>
      </c>
      <c r="CC22" s="43">
        <f t="shared" si="34"/>
      </c>
      <c r="CD22" s="43">
        <f t="shared" si="35"/>
      </c>
      <c r="CE22" s="104">
        <f t="shared" si="36"/>
      </c>
      <c r="CF22" s="23"/>
      <c r="CG22" s="43">
        <f t="shared" si="19"/>
      </c>
      <c r="CH22" s="43">
        <f t="shared" si="20"/>
      </c>
      <c r="CI22" s="43">
        <f t="shared" si="21"/>
      </c>
      <c r="CJ22" s="104">
        <f t="shared" si="37"/>
      </c>
      <c r="CK22" s="23"/>
      <c r="CL22" s="43">
        <f t="shared" si="22"/>
      </c>
      <c r="CM22" s="43">
        <f t="shared" si="23"/>
      </c>
      <c r="CN22" s="43">
        <f t="shared" si="24"/>
      </c>
      <c r="CO22" s="104">
        <f t="shared" si="38"/>
      </c>
      <c r="CP22" s="23"/>
      <c r="CQ22" s="43">
        <f t="shared" si="25"/>
      </c>
      <c r="CR22" s="43">
        <f t="shared" si="26"/>
      </c>
      <c r="CS22" s="43">
        <f t="shared" si="27"/>
      </c>
      <c r="CT22" s="104">
        <f t="shared" si="39"/>
      </c>
      <c r="CU22" s="23"/>
      <c r="CV22" s="148">
        <f t="shared" si="40"/>
      </c>
      <c r="CW22" s="43">
        <f t="shared" si="41"/>
      </c>
      <c r="CX22" s="43">
        <f t="shared" si="42"/>
      </c>
      <c r="CY22" s="104">
        <f t="shared" si="43"/>
      </c>
    </row>
    <row r="23" spans="1:103" ht="12" customHeight="1">
      <c r="A23" s="18">
        <f>IF(SAISIES!A23&lt;&gt;"",SAISIES!A23,"")</f>
      </c>
      <c r="B23" s="195">
        <f>IF(SAISIES!B23&lt;&gt;"",SAISIES!B23,"")</f>
      </c>
      <c r="C23" s="195">
        <f>IF(SAISIES!C23&lt;&gt;"",SAISIES!C23,"")</f>
      </c>
      <c r="D23" s="37">
        <f>IF(SAISIES!D23&lt;&gt;"",SAISIES!D23,"")</f>
      </c>
      <c r="E23" s="39">
        <f>IF(SAISIES!E23&lt;&gt;"",SAISIES!E23,"")</f>
      </c>
      <c r="F23" s="38">
        <f>IF(SAISIES!F23&lt;&gt;"",SAISIES!F23,"")</f>
      </c>
      <c r="G23" s="99">
        <f t="shared" si="28"/>
      </c>
      <c r="H23" s="19">
        <f>IF(SAISIES!G23&lt;&gt;"",SAISIES!G23,"")</f>
      </c>
      <c r="I23" s="20">
        <f>IF(SAISIES!H23&lt;&gt;"",SAISIES!H23,"")</f>
      </c>
      <c r="J23" s="99">
        <f t="shared" si="0"/>
      </c>
      <c r="K23" s="18">
        <f t="shared" si="1"/>
      </c>
      <c r="L23" s="196">
        <f t="shared" si="29"/>
      </c>
      <c r="M23" s="196">
        <f t="shared" si="30"/>
      </c>
      <c r="N23" s="19">
        <f>IF(SAISIES!I23&lt;&gt;"",SAISIES!I23,"")</f>
      </c>
      <c r="O23" s="38">
        <f>IF(SAISIES!J23&lt;&gt;"",SAISIES!J23,"")</f>
      </c>
      <c r="P23" s="103">
        <f t="shared" si="2"/>
      </c>
      <c r="Q23" s="40">
        <f>IF(SAISIES!K23&lt;&gt;"",SAISIES!K23,"")</f>
      </c>
      <c r="R23" s="40">
        <f>IF(SAISIES!L23&lt;&gt;"",SAISIES!L23,"")</f>
      </c>
      <c r="S23" s="40">
        <f>IF(SAISIES!M23&lt;&gt;"",SAISIES!M23,"")</f>
      </c>
      <c r="T23" s="40">
        <f>IF(SAISIES!N23&lt;&gt;"",SAISIES!N23,"")</f>
      </c>
      <c r="U23" s="38">
        <f>IF(SAISIES!O23&lt;&gt;"",SAISIES!O23,"")</f>
      </c>
      <c r="V23" s="103">
        <f t="shared" si="3"/>
      </c>
      <c r="W23" s="37">
        <f>IF(SAISIES!P23&lt;&gt;"",SAISIES!P23,"")</f>
      </c>
      <c r="X23" s="38">
        <f>IF(SAISIES!Q23&lt;&gt;"",SAISIES!Q23,"")</f>
      </c>
      <c r="Y23" s="103">
        <f t="shared" si="4"/>
      </c>
      <c r="Z23" s="37">
        <f>IF(SAISIES!R23&lt;&gt;"",SAISIES!R23,"")</f>
      </c>
      <c r="AA23" s="40">
        <f>IF(SAISIES!S23&lt;&gt;"",SAISIES!S23,"")</f>
      </c>
      <c r="AB23" s="42">
        <f>IF(SAISIES!T23&lt;&gt;"",SAISIES!T23,"")</f>
      </c>
      <c r="AC23" s="103">
        <f t="shared" si="5"/>
      </c>
      <c r="AD23" s="37">
        <f>IF(SAISIES!U23&lt;&gt;"",SAISIES!U23,"")</f>
      </c>
      <c r="AE23" s="40">
        <f>IF(SAISIES!V23&lt;&gt;"",SAISIES!V23,"")</f>
      </c>
      <c r="AF23" s="40">
        <f>IF(SAISIES!W23&lt;&gt;"",SAISIES!W23,"")</f>
      </c>
      <c r="AG23" s="38">
        <f>IF(SAISIES!X23&lt;&gt;"",SAISIES!X23,"")</f>
      </c>
      <c r="AH23" s="103">
        <f t="shared" si="6"/>
      </c>
      <c r="AI23" s="18">
        <f t="shared" si="7"/>
      </c>
      <c r="AJ23" s="196">
        <f t="shared" si="31"/>
      </c>
      <c r="AK23" s="196">
        <f t="shared" si="32"/>
      </c>
      <c r="AL23" s="19">
        <f>IF(SAISIES!Y23&lt;&gt;"",SAISIES!Y23,"")</f>
      </c>
      <c r="AM23" s="22">
        <f>IF(SAISIES!Z23&lt;&gt;"",SAISIES!Z23,"")</f>
      </c>
      <c r="AN23" s="21">
        <f>IF(SAISIES!AA23&lt;&gt;"",SAISIES!AA23,"")</f>
      </c>
      <c r="AO23" s="21">
        <f>IF(SAISIES!AB23&lt;&gt;"",SAISIES!AB23,"")</f>
      </c>
      <c r="AP23" s="22">
        <f>IF(SAISIES!AC23&lt;&gt;"",SAISIES!AC23,"")</f>
      </c>
      <c r="AQ23" s="22">
        <f>IF(SAISIES!AD23&lt;&gt;"",SAISIES!AD23,"")</f>
      </c>
      <c r="AR23" s="22">
        <f>IF(SAISIES!AE23&lt;&gt;"",SAISIES!AE23,"")</f>
      </c>
      <c r="AS23" s="20">
        <f>IF(SAISIES!AF23&lt;&gt;"",SAISIES!AF23,"")</f>
      </c>
      <c r="AT23" s="99">
        <f t="shared" si="8"/>
      </c>
      <c r="AU23" s="19">
        <f>IF(SAISIES!AG23&lt;&gt;"",SAISIES!AG23,"")</f>
      </c>
      <c r="AV23" s="22">
        <f>IF(SAISIES!AH23&lt;&gt;"",SAISIES!AH23,"")</f>
      </c>
      <c r="AW23" s="22">
        <f>IF(SAISIES!AI23&lt;&gt;"",SAISIES!AI23,"")</f>
      </c>
      <c r="AX23" s="21">
        <f>IF(SAISIES!AJ23&lt;&gt;"",SAISIES!AJ23,"")</f>
      </c>
      <c r="AY23" s="22">
        <f>IF(SAISIES!AK23&lt;&gt;"",SAISIES!AK23,"")</f>
      </c>
      <c r="AZ23" s="22">
        <f>IF(SAISIES!AL23&lt;&gt;"",SAISIES!AL23,"")</f>
      </c>
      <c r="BA23" s="22">
        <f>IF(SAISIES!AM23&lt;&gt;"",SAISIES!AM23,"")</f>
      </c>
      <c r="BB23" s="20">
        <f>IF(SAISIES!AN23&lt;&gt;"",SAISIES!AN23,"")</f>
      </c>
      <c r="BC23" s="99">
        <f t="shared" si="9"/>
      </c>
      <c r="BD23" s="18">
        <f t="shared" si="10"/>
      </c>
      <c r="BE23" s="196">
        <f t="shared" si="11"/>
      </c>
      <c r="BF23" s="196">
        <f t="shared" si="12"/>
      </c>
      <c r="BG23" s="19">
        <f>IF(SAISIES!AO23&lt;&gt;"",SAISIES!AO23,"")</f>
      </c>
      <c r="BH23" s="21">
        <f>IF(SAISIES!AP23&lt;&gt;"",SAISIES!AP23,"")</f>
      </c>
      <c r="BI23" s="21">
        <f>IF(SAISIES!AQ23&lt;&gt;"",SAISIES!AQ23,"")</f>
      </c>
      <c r="BJ23" s="42">
        <f>IF(SAISIES!AR23&lt;&gt;"",SAISIES!AR23,"")</f>
      </c>
      <c r="BK23" s="103">
        <f t="shared" si="13"/>
      </c>
      <c r="BL23" s="19">
        <f>IF(SAISIES!AS23&lt;&gt;"",SAISIES!AS23,"")</f>
      </c>
      <c r="BM23" s="21">
        <f>IF(SAISIES!AT23&lt;&gt;"",SAISIES!AT23,"")</f>
      </c>
      <c r="BN23" s="42">
        <f>IF(SAISIES!AU23&lt;&gt;"",SAISIES!AU23,"")</f>
      </c>
      <c r="BO23" s="103">
        <f t="shared" si="14"/>
      </c>
      <c r="BP23" s="37">
        <f>IF(SAISIES!AV23&lt;&gt;"",SAISIES!AV23,"")</f>
      </c>
      <c r="BQ23" s="21">
        <f>IF(SAISIES!AW23&lt;&gt;"",SAISIES!AW23,"")</f>
      </c>
      <c r="BR23" s="21">
        <f>IF(SAISIES!AX23&lt;&gt;"",SAISIES!AX23,"")</f>
      </c>
      <c r="BS23" s="21">
        <f>IF(SAISIES!AY23&lt;&gt;"",SAISIES!AY23,"")</f>
      </c>
      <c r="BT23" s="40">
        <f>IF(SAISIES!AZ23&lt;&gt;"",SAISIES!AZ23,"")</f>
      </c>
      <c r="BU23" s="40">
        <f>IF(SAISIES!BA23&lt;&gt;"",SAISIES!BA23,"")</f>
      </c>
      <c r="BV23" s="38">
        <f>IF(SAISIES!BB23&lt;&gt;"",SAISIES!BB23,"")</f>
      </c>
      <c r="BW23" s="103">
        <f t="shared" si="15"/>
      </c>
      <c r="BX23" s="18">
        <f t="shared" si="16"/>
      </c>
      <c r="BY23" s="196">
        <f t="shared" si="17"/>
      </c>
      <c r="BZ23" s="196">
        <f t="shared" si="18"/>
      </c>
      <c r="CA23" s="23"/>
      <c r="CB23" s="43">
        <f t="shared" si="33"/>
      </c>
      <c r="CC23" s="43">
        <f t="shared" si="34"/>
      </c>
      <c r="CD23" s="43">
        <f t="shared" si="35"/>
      </c>
      <c r="CE23" s="104">
        <f t="shared" si="36"/>
      </c>
      <c r="CF23" s="23"/>
      <c r="CG23" s="43">
        <f t="shared" si="19"/>
      </c>
      <c r="CH23" s="43">
        <f t="shared" si="20"/>
      </c>
      <c r="CI23" s="43">
        <f t="shared" si="21"/>
      </c>
      <c r="CJ23" s="104">
        <f t="shared" si="37"/>
      </c>
      <c r="CK23" s="23"/>
      <c r="CL23" s="43">
        <f t="shared" si="22"/>
      </c>
      <c r="CM23" s="43">
        <f t="shared" si="23"/>
      </c>
      <c r="CN23" s="43">
        <f t="shared" si="24"/>
      </c>
      <c r="CO23" s="104">
        <f t="shared" si="38"/>
      </c>
      <c r="CP23" s="23"/>
      <c r="CQ23" s="43">
        <f t="shared" si="25"/>
      </c>
      <c r="CR23" s="43">
        <f t="shared" si="26"/>
      </c>
      <c r="CS23" s="43">
        <f t="shared" si="27"/>
      </c>
      <c r="CT23" s="104">
        <f t="shared" si="39"/>
      </c>
      <c r="CU23" s="23"/>
      <c r="CV23" s="148">
        <f t="shared" si="40"/>
      </c>
      <c r="CW23" s="43">
        <f t="shared" si="41"/>
      </c>
      <c r="CX23" s="43">
        <f t="shared" si="42"/>
      </c>
      <c r="CY23" s="104">
        <f t="shared" si="43"/>
      </c>
    </row>
    <row r="24" spans="1:103" ht="12" customHeight="1">
      <c r="A24" s="18">
        <f>IF(SAISIES!A24&lt;&gt;"",SAISIES!A24,"")</f>
      </c>
      <c r="B24" s="195">
        <f>IF(SAISIES!B24&lt;&gt;"",SAISIES!B24,"")</f>
      </c>
      <c r="C24" s="195">
        <f>IF(SAISIES!C24&lt;&gt;"",SAISIES!C24,"")</f>
      </c>
      <c r="D24" s="37">
        <f>IF(SAISIES!D24&lt;&gt;"",SAISIES!D24,"")</f>
      </c>
      <c r="E24" s="39">
        <f>IF(SAISIES!E24&lt;&gt;"",SAISIES!E24,"")</f>
      </c>
      <c r="F24" s="38">
        <f>IF(SAISIES!F24&lt;&gt;"",SAISIES!F24,"")</f>
      </c>
      <c r="G24" s="99">
        <f t="shared" si="28"/>
      </c>
      <c r="H24" s="19">
        <f>IF(SAISIES!G24&lt;&gt;"",SAISIES!G24,"")</f>
      </c>
      <c r="I24" s="20">
        <f>IF(SAISIES!H24&lt;&gt;"",SAISIES!H24,"")</f>
      </c>
      <c r="J24" s="99">
        <f t="shared" si="0"/>
      </c>
      <c r="K24" s="18">
        <f t="shared" si="1"/>
      </c>
      <c r="L24" s="196">
        <f t="shared" si="29"/>
      </c>
      <c r="M24" s="196">
        <f t="shared" si="30"/>
      </c>
      <c r="N24" s="19">
        <f>IF(SAISIES!I24&lt;&gt;"",SAISIES!I24,"")</f>
      </c>
      <c r="O24" s="38">
        <f>IF(SAISIES!J24&lt;&gt;"",SAISIES!J24,"")</f>
      </c>
      <c r="P24" s="103">
        <f t="shared" si="2"/>
      </c>
      <c r="Q24" s="40">
        <f>IF(SAISIES!K24&lt;&gt;"",SAISIES!K24,"")</f>
      </c>
      <c r="R24" s="40">
        <f>IF(SAISIES!L24&lt;&gt;"",SAISIES!L24,"")</f>
      </c>
      <c r="S24" s="40">
        <f>IF(SAISIES!M24&lt;&gt;"",SAISIES!M24,"")</f>
      </c>
      <c r="T24" s="40">
        <f>IF(SAISIES!N24&lt;&gt;"",SAISIES!N24,"")</f>
      </c>
      <c r="U24" s="38">
        <f>IF(SAISIES!O24&lt;&gt;"",SAISIES!O24,"")</f>
      </c>
      <c r="V24" s="103">
        <f t="shared" si="3"/>
      </c>
      <c r="W24" s="37">
        <f>IF(SAISIES!P24&lt;&gt;"",SAISIES!P24,"")</f>
      </c>
      <c r="X24" s="38">
        <f>IF(SAISIES!Q24&lt;&gt;"",SAISIES!Q24,"")</f>
      </c>
      <c r="Y24" s="103">
        <f t="shared" si="4"/>
      </c>
      <c r="Z24" s="37">
        <f>IF(SAISIES!R24&lt;&gt;"",SAISIES!R24,"")</f>
      </c>
      <c r="AA24" s="40">
        <f>IF(SAISIES!S24&lt;&gt;"",SAISIES!S24,"")</f>
      </c>
      <c r="AB24" s="42">
        <f>IF(SAISIES!T24&lt;&gt;"",SAISIES!T24,"")</f>
      </c>
      <c r="AC24" s="103">
        <f t="shared" si="5"/>
      </c>
      <c r="AD24" s="37">
        <f>IF(SAISIES!U24&lt;&gt;"",SAISIES!U24,"")</f>
      </c>
      <c r="AE24" s="40">
        <f>IF(SAISIES!V24&lt;&gt;"",SAISIES!V24,"")</f>
      </c>
      <c r="AF24" s="40">
        <f>IF(SAISIES!W24&lt;&gt;"",SAISIES!W24,"")</f>
      </c>
      <c r="AG24" s="38">
        <f>IF(SAISIES!X24&lt;&gt;"",SAISIES!X24,"")</f>
      </c>
      <c r="AH24" s="103">
        <f t="shared" si="6"/>
      </c>
      <c r="AI24" s="18">
        <f t="shared" si="7"/>
      </c>
      <c r="AJ24" s="196">
        <f t="shared" si="31"/>
      </c>
      <c r="AK24" s="196">
        <f t="shared" si="32"/>
      </c>
      <c r="AL24" s="19">
        <f>IF(SAISIES!Y24&lt;&gt;"",SAISIES!Y24,"")</f>
      </c>
      <c r="AM24" s="22">
        <f>IF(SAISIES!Z24&lt;&gt;"",SAISIES!Z24,"")</f>
      </c>
      <c r="AN24" s="21">
        <f>IF(SAISIES!AA24&lt;&gt;"",SAISIES!AA24,"")</f>
      </c>
      <c r="AO24" s="21">
        <f>IF(SAISIES!AB24&lt;&gt;"",SAISIES!AB24,"")</f>
      </c>
      <c r="AP24" s="22">
        <f>IF(SAISIES!AC24&lt;&gt;"",SAISIES!AC24,"")</f>
      </c>
      <c r="AQ24" s="22">
        <f>IF(SAISIES!AD24&lt;&gt;"",SAISIES!AD24,"")</f>
      </c>
      <c r="AR24" s="22">
        <f>IF(SAISIES!AE24&lt;&gt;"",SAISIES!AE24,"")</f>
      </c>
      <c r="AS24" s="20">
        <f>IF(SAISIES!AF24&lt;&gt;"",SAISIES!AF24,"")</f>
      </c>
      <c r="AT24" s="99">
        <f t="shared" si="8"/>
      </c>
      <c r="AU24" s="19">
        <f>IF(SAISIES!AG24&lt;&gt;"",SAISIES!AG24,"")</f>
      </c>
      <c r="AV24" s="22">
        <f>IF(SAISIES!AH24&lt;&gt;"",SAISIES!AH24,"")</f>
      </c>
      <c r="AW24" s="22">
        <f>IF(SAISIES!AI24&lt;&gt;"",SAISIES!AI24,"")</f>
      </c>
      <c r="AX24" s="21">
        <f>IF(SAISIES!AJ24&lt;&gt;"",SAISIES!AJ24,"")</f>
      </c>
      <c r="AY24" s="22">
        <f>IF(SAISIES!AK24&lt;&gt;"",SAISIES!AK24,"")</f>
      </c>
      <c r="AZ24" s="22">
        <f>IF(SAISIES!AL24&lt;&gt;"",SAISIES!AL24,"")</f>
      </c>
      <c r="BA24" s="22">
        <f>IF(SAISIES!AM24&lt;&gt;"",SAISIES!AM24,"")</f>
      </c>
      <c r="BB24" s="20">
        <f>IF(SAISIES!AN24&lt;&gt;"",SAISIES!AN24,"")</f>
      </c>
      <c r="BC24" s="99">
        <f t="shared" si="9"/>
      </c>
      <c r="BD24" s="18">
        <f t="shared" si="10"/>
      </c>
      <c r="BE24" s="196">
        <f t="shared" si="11"/>
      </c>
      <c r="BF24" s="196">
        <f t="shared" si="12"/>
      </c>
      <c r="BG24" s="19">
        <f>IF(SAISIES!AO24&lt;&gt;"",SAISIES!AO24,"")</f>
      </c>
      <c r="BH24" s="21">
        <f>IF(SAISIES!AP24&lt;&gt;"",SAISIES!AP24,"")</f>
      </c>
      <c r="BI24" s="21">
        <f>IF(SAISIES!AQ24&lt;&gt;"",SAISIES!AQ24,"")</f>
      </c>
      <c r="BJ24" s="42">
        <f>IF(SAISIES!AR24&lt;&gt;"",SAISIES!AR24,"")</f>
      </c>
      <c r="BK24" s="103">
        <f t="shared" si="13"/>
      </c>
      <c r="BL24" s="19">
        <f>IF(SAISIES!AS24&lt;&gt;"",SAISIES!AS24,"")</f>
      </c>
      <c r="BM24" s="21">
        <f>IF(SAISIES!AT24&lt;&gt;"",SAISIES!AT24,"")</f>
      </c>
      <c r="BN24" s="42">
        <f>IF(SAISIES!AU24&lt;&gt;"",SAISIES!AU24,"")</f>
      </c>
      <c r="BO24" s="103">
        <f t="shared" si="14"/>
      </c>
      <c r="BP24" s="37">
        <f>IF(SAISIES!AV24&lt;&gt;"",SAISIES!AV24,"")</f>
      </c>
      <c r="BQ24" s="21">
        <f>IF(SAISIES!AW24&lt;&gt;"",SAISIES!AW24,"")</f>
      </c>
      <c r="BR24" s="21">
        <f>IF(SAISIES!AX24&lt;&gt;"",SAISIES!AX24,"")</f>
      </c>
      <c r="BS24" s="21">
        <f>IF(SAISIES!AY24&lt;&gt;"",SAISIES!AY24,"")</f>
      </c>
      <c r="BT24" s="40">
        <f>IF(SAISIES!AZ24&lt;&gt;"",SAISIES!AZ24,"")</f>
      </c>
      <c r="BU24" s="40">
        <f>IF(SAISIES!BA24&lt;&gt;"",SAISIES!BA24,"")</f>
      </c>
      <c r="BV24" s="38">
        <f>IF(SAISIES!BB24&lt;&gt;"",SAISIES!BB24,"")</f>
      </c>
      <c r="BW24" s="103">
        <f t="shared" si="15"/>
      </c>
      <c r="BX24" s="18">
        <f t="shared" si="16"/>
      </c>
      <c r="BY24" s="196">
        <f t="shared" si="17"/>
      </c>
      <c r="BZ24" s="196">
        <f t="shared" si="18"/>
      </c>
      <c r="CA24" s="23"/>
      <c r="CB24" s="43">
        <f t="shared" si="33"/>
      </c>
      <c r="CC24" s="43">
        <f t="shared" si="34"/>
      </c>
      <c r="CD24" s="43">
        <f t="shared" si="35"/>
      </c>
      <c r="CE24" s="104">
        <f t="shared" si="36"/>
      </c>
      <c r="CF24" s="23"/>
      <c r="CG24" s="43">
        <f t="shared" si="19"/>
      </c>
      <c r="CH24" s="43">
        <f t="shared" si="20"/>
      </c>
      <c r="CI24" s="43">
        <f t="shared" si="21"/>
      </c>
      <c r="CJ24" s="104">
        <f t="shared" si="37"/>
      </c>
      <c r="CK24" s="23"/>
      <c r="CL24" s="43">
        <f t="shared" si="22"/>
      </c>
      <c r="CM24" s="43">
        <f t="shared" si="23"/>
      </c>
      <c r="CN24" s="43">
        <f t="shared" si="24"/>
      </c>
      <c r="CO24" s="104">
        <f t="shared" si="38"/>
      </c>
      <c r="CP24" s="23"/>
      <c r="CQ24" s="43">
        <f t="shared" si="25"/>
      </c>
      <c r="CR24" s="43">
        <f t="shared" si="26"/>
      </c>
      <c r="CS24" s="43">
        <f t="shared" si="27"/>
      </c>
      <c r="CT24" s="104">
        <f t="shared" si="39"/>
      </c>
      <c r="CU24" s="23"/>
      <c r="CV24" s="148">
        <f t="shared" si="40"/>
      </c>
      <c r="CW24" s="43">
        <f t="shared" si="41"/>
      </c>
      <c r="CX24" s="43">
        <f t="shared" si="42"/>
      </c>
      <c r="CY24" s="104">
        <f t="shared" si="43"/>
      </c>
    </row>
    <row r="25" spans="1:103" ht="12" customHeight="1">
      <c r="A25" s="18">
        <f>IF(SAISIES!A25&lt;&gt;"",SAISIES!A25,"")</f>
      </c>
      <c r="B25" s="195">
        <f>IF(SAISIES!B25&lt;&gt;"",SAISIES!B25,"")</f>
      </c>
      <c r="C25" s="195">
        <f>IF(SAISIES!C25&lt;&gt;"",SAISIES!C25,"")</f>
      </c>
      <c r="D25" s="37">
        <f>IF(SAISIES!D25&lt;&gt;"",SAISIES!D25,"")</f>
      </c>
      <c r="E25" s="39">
        <f>IF(SAISIES!E25&lt;&gt;"",SAISIES!E25,"")</f>
      </c>
      <c r="F25" s="38">
        <f>IF(SAISIES!F25&lt;&gt;"",SAISIES!F25,"")</f>
      </c>
      <c r="G25" s="99">
        <f t="shared" si="28"/>
      </c>
      <c r="H25" s="19">
        <f>IF(SAISIES!G25&lt;&gt;"",SAISIES!G25,"")</f>
      </c>
      <c r="I25" s="20">
        <f>IF(SAISIES!H25&lt;&gt;"",SAISIES!H25,"")</f>
      </c>
      <c r="J25" s="99">
        <f t="shared" si="0"/>
      </c>
      <c r="K25" s="18">
        <f t="shared" si="1"/>
      </c>
      <c r="L25" s="196">
        <f t="shared" si="29"/>
      </c>
      <c r="M25" s="196">
        <f t="shared" si="30"/>
      </c>
      <c r="N25" s="19">
        <f>IF(SAISIES!I25&lt;&gt;"",SAISIES!I25,"")</f>
      </c>
      <c r="O25" s="38">
        <f>IF(SAISIES!J25&lt;&gt;"",SAISIES!J25,"")</f>
      </c>
      <c r="P25" s="103">
        <f t="shared" si="2"/>
      </c>
      <c r="Q25" s="40">
        <f>IF(SAISIES!K25&lt;&gt;"",SAISIES!K25,"")</f>
      </c>
      <c r="R25" s="40">
        <f>IF(SAISIES!L25&lt;&gt;"",SAISIES!L25,"")</f>
      </c>
      <c r="S25" s="40">
        <f>IF(SAISIES!M25&lt;&gt;"",SAISIES!M25,"")</f>
      </c>
      <c r="T25" s="40">
        <f>IF(SAISIES!N25&lt;&gt;"",SAISIES!N25,"")</f>
      </c>
      <c r="U25" s="38">
        <f>IF(SAISIES!O25&lt;&gt;"",SAISIES!O25,"")</f>
      </c>
      <c r="V25" s="103">
        <f t="shared" si="3"/>
      </c>
      <c r="W25" s="37">
        <f>IF(SAISIES!P25&lt;&gt;"",SAISIES!P25,"")</f>
      </c>
      <c r="X25" s="38">
        <f>IF(SAISIES!Q25&lt;&gt;"",SAISIES!Q25,"")</f>
      </c>
      <c r="Y25" s="103">
        <f t="shared" si="4"/>
      </c>
      <c r="Z25" s="37">
        <f>IF(SAISIES!R25&lt;&gt;"",SAISIES!R25,"")</f>
      </c>
      <c r="AA25" s="40">
        <f>IF(SAISIES!S25&lt;&gt;"",SAISIES!S25,"")</f>
      </c>
      <c r="AB25" s="42">
        <f>IF(SAISIES!T25&lt;&gt;"",SAISIES!T25,"")</f>
      </c>
      <c r="AC25" s="103">
        <f t="shared" si="5"/>
      </c>
      <c r="AD25" s="37">
        <f>IF(SAISIES!U25&lt;&gt;"",SAISIES!U25,"")</f>
      </c>
      <c r="AE25" s="40">
        <f>IF(SAISIES!V25&lt;&gt;"",SAISIES!V25,"")</f>
      </c>
      <c r="AF25" s="40">
        <f>IF(SAISIES!W25&lt;&gt;"",SAISIES!W25,"")</f>
      </c>
      <c r="AG25" s="38">
        <f>IF(SAISIES!X25&lt;&gt;"",SAISIES!X25,"")</f>
      </c>
      <c r="AH25" s="103">
        <f t="shared" si="6"/>
      </c>
      <c r="AI25" s="18">
        <f t="shared" si="7"/>
      </c>
      <c r="AJ25" s="196">
        <f t="shared" si="31"/>
      </c>
      <c r="AK25" s="196">
        <f t="shared" si="32"/>
      </c>
      <c r="AL25" s="19">
        <f>IF(SAISIES!Y25&lt;&gt;"",SAISIES!Y25,"")</f>
      </c>
      <c r="AM25" s="22">
        <f>IF(SAISIES!Z25&lt;&gt;"",SAISIES!Z25,"")</f>
      </c>
      <c r="AN25" s="21">
        <f>IF(SAISIES!AA25&lt;&gt;"",SAISIES!AA25,"")</f>
      </c>
      <c r="AO25" s="21">
        <f>IF(SAISIES!AB25&lt;&gt;"",SAISIES!AB25,"")</f>
      </c>
      <c r="AP25" s="22">
        <f>IF(SAISIES!AC25&lt;&gt;"",SAISIES!AC25,"")</f>
      </c>
      <c r="AQ25" s="22">
        <f>IF(SAISIES!AD25&lt;&gt;"",SAISIES!AD25,"")</f>
      </c>
      <c r="AR25" s="22">
        <f>IF(SAISIES!AE25&lt;&gt;"",SAISIES!AE25,"")</f>
      </c>
      <c r="AS25" s="20">
        <f>IF(SAISIES!AF25&lt;&gt;"",SAISIES!AF25,"")</f>
      </c>
      <c r="AT25" s="99">
        <f t="shared" si="8"/>
      </c>
      <c r="AU25" s="19">
        <f>IF(SAISIES!AG25&lt;&gt;"",SAISIES!AG25,"")</f>
      </c>
      <c r="AV25" s="22">
        <f>IF(SAISIES!AH25&lt;&gt;"",SAISIES!AH25,"")</f>
      </c>
      <c r="AW25" s="22">
        <f>IF(SAISIES!AI25&lt;&gt;"",SAISIES!AI25,"")</f>
      </c>
      <c r="AX25" s="21">
        <f>IF(SAISIES!AJ25&lt;&gt;"",SAISIES!AJ25,"")</f>
      </c>
      <c r="AY25" s="22">
        <f>IF(SAISIES!AK25&lt;&gt;"",SAISIES!AK25,"")</f>
      </c>
      <c r="AZ25" s="22">
        <f>IF(SAISIES!AL25&lt;&gt;"",SAISIES!AL25,"")</f>
      </c>
      <c r="BA25" s="22">
        <f>IF(SAISIES!AM25&lt;&gt;"",SAISIES!AM25,"")</f>
      </c>
      <c r="BB25" s="20">
        <f>IF(SAISIES!AN25&lt;&gt;"",SAISIES!AN25,"")</f>
      </c>
      <c r="BC25" s="99">
        <f t="shared" si="9"/>
      </c>
      <c r="BD25" s="18">
        <f t="shared" si="10"/>
      </c>
      <c r="BE25" s="196">
        <f t="shared" si="11"/>
      </c>
      <c r="BF25" s="196">
        <f t="shared" si="12"/>
      </c>
      <c r="BG25" s="19">
        <f>IF(SAISIES!AO25&lt;&gt;"",SAISIES!AO25,"")</f>
      </c>
      <c r="BH25" s="21">
        <f>IF(SAISIES!AP25&lt;&gt;"",SAISIES!AP25,"")</f>
      </c>
      <c r="BI25" s="21">
        <f>IF(SAISIES!AQ25&lt;&gt;"",SAISIES!AQ25,"")</f>
      </c>
      <c r="BJ25" s="42">
        <f>IF(SAISIES!AR25&lt;&gt;"",SAISIES!AR25,"")</f>
      </c>
      <c r="BK25" s="103">
        <f t="shared" si="13"/>
      </c>
      <c r="BL25" s="19">
        <f>IF(SAISIES!AS25&lt;&gt;"",SAISIES!AS25,"")</f>
      </c>
      <c r="BM25" s="21">
        <f>IF(SAISIES!AT25&lt;&gt;"",SAISIES!AT25,"")</f>
      </c>
      <c r="BN25" s="42">
        <f>IF(SAISIES!AU25&lt;&gt;"",SAISIES!AU25,"")</f>
      </c>
      <c r="BO25" s="103">
        <f t="shared" si="14"/>
      </c>
      <c r="BP25" s="37">
        <f>IF(SAISIES!AV25&lt;&gt;"",SAISIES!AV25,"")</f>
      </c>
      <c r="BQ25" s="21">
        <f>IF(SAISIES!AW25&lt;&gt;"",SAISIES!AW25,"")</f>
      </c>
      <c r="BR25" s="21">
        <f>IF(SAISIES!AX25&lt;&gt;"",SAISIES!AX25,"")</f>
      </c>
      <c r="BS25" s="21">
        <f>IF(SAISIES!AY25&lt;&gt;"",SAISIES!AY25,"")</f>
      </c>
      <c r="BT25" s="40">
        <f>IF(SAISIES!AZ25&lt;&gt;"",SAISIES!AZ25,"")</f>
      </c>
      <c r="BU25" s="40">
        <f>IF(SAISIES!BA25&lt;&gt;"",SAISIES!BA25,"")</f>
      </c>
      <c r="BV25" s="38">
        <f>IF(SAISIES!BB25&lt;&gt;"",SAISIES!BB25,"")</f>
      </c>
      <c r="BW25" s="103">
        <f t="shared" si="15"/>
      </c>
      <c r="BX25" s="18">
        <f t="shared" si="16"/>
      </c>
      <c r="BY25" s="196">
        <f t="shared" si="17"/>
      </c>
      <c r="BZ25" s="196">
        <f t="shared" si="18"/>
      </c>
      <c r="CA25" s="23"/>
      <c r="CB25" s="43">
        <f t="shared" si="33"/>
      </c>
      <c r="CC25" s="43">
        <f t="shared" si="34"/>
      </c>
      <c r="CD25" s="43">
        <f t="shared" si="35"/>
      </c>
      <c r="CE25" s="104">
        <f t="shared" si="36"/>
      </c>
      <c r="CF25" s="23"/>
      <c r="CG25" s="43">
        <f t="shared" si="19"/>
      </c>
      <c r="CH25" s="43">
        <f t="shared" si="20"/>
      </c>
      <c r="CI25" s="43">
        <f t="shared" si="21"/>
      </c>
      <c r="CJ25" s="104">
        <f t="shared" si="37"/>
      </c>
      <c r="CK25" s="23"/>
      <c r="CL25" s="43">
        <f t="shared" si="22"/>
      </c>
      <c r="CM25" s="43">
        <f t="shared" si="23"/>
      </c>
      <c r="CN25" s="43">
        <f t="shared" si="24"/>
      </c>
      <c r="CO25" s="104">
        <f t="shared" si="38"/>
      </c>
      <c r="CP25" s="23"/>
      <c r="CQ25" s="43">
        <f t="shared" si="25"/>
      </c>
      <c r="CR25" s="43">
        <f t="shared" si="26"/>
      </c>
      <c r="CS25" s="43">
        <f t="shared" si="27"/>
      </c>
      <c r="CT25" s="104">
        <f t="shared" si="39"/>
      </c>
      <c r="CU25" s="23"/>
      <c r="CV25" s="148">
        <f t="shared" si="40"/>
      </c>
      <c r="CW25" s="43">
        <f t="shared" si="41"/>
      </c>
      <c r="CX25" s="43">
        <f t="shared" si="42"/>
      </c>
      <c r="CY25" s="104">
        <f t="shared" si="43"/>
      </c>
    </row>
    <row r="26" spans="1:103" ht="12" customHeight="1">
      <c r="A26" s="18">
        <f>IF(SAISIES!A26&lt;&gt;"",SAISIES!A26,"")</f>
      </c>
      <c r="B26" s="195">
        <f>IF(SAISIES!B26&lt;&gt;"",SAISIES!B26,"")</f>
      </c>
      <c r="C26" s="195">
        <f>IF(SAISIES!C26&lt;&gt;"",SAISIES!C26,"")</f>
      </c>
      <c r="D26" s="37">
        <f>IF(SAISIES!D26&lt;&gt;"",SAISIES!D26,"")</f>
      </c>
      <c r="E26" s="39">
        <f>IF(SAISIES!E26&lt;&gt;"",SAISIES!E26,"")</f>
      </c>
      <c r="F26" s="38">
        <f>IF(SAISIES!F26&lt;&gt;"",SAISIES!F26,"")</f>
      </c>
      <c r="G26" s="99">
        <f t="shared" si="28"/>
      </c>
      <c r="H26" s="19">
        <f>IF(SAISIES!G26&lt;&gt;"",SAISIES!G26,"")</f>
      </c>
      <c r="I26" s="20">
        <f>IF(SAISIES!H26&lt;&gt;"",SAISIES!H26,"")</f>
      </c>
      <c r="J26" s="99">
        <f t="shared" si="0"/>
      </c>
      <c r="K26" s="18">
        <f t="shared" si="1"/>
      </c>
      <c r="L26" s="196">
        <f t="shared" si="29"/>
      </c>
      <c r="M26" s="196">
        <f t="shared" si="30"/>
      </c>
      <c r="N26" s="19">
        <f>IF(SAISIES!I26&lt;&gt;"",SAISIES!I26,"")</f>
      </c>
      <c r="O26" s="38">
        <f>IF(SAISIES!J26&lt;&gt;"",SAISIES!J26,"")</f>
      </c>
      <c r="P26" s="103">
        <f t="shared" si="2"/>
      </c>
      <c r="Q26" s="40">
        <f>IF(SAISIES!K26&lt;&gt;"",SAISIES!K26,"")</f>
      </c>
      <c r="R26" s="40">
        <f>IF(SAISIES!L26&lt;&gt;"",SAISIES!L26,"")</f>
      </c>
      <c r="S26" s="40">
        <f>IF(SAISIES!M26&lt;&gt;"",SAISIES!M26,"")</f>
      </c>
      <c r="T26" s="40">
        <f>IF(SAISIES!N26&lt;&gt;"",SAISIES!N26,"")</f>
      </c>
      <c r="U26" s="38">
        <f>IF(SAISIES!O26&lt;&gt;"",SAISIES!O26,"")</f>
      </c>
      <c r="V26" s="103">
        <f t="shared" si="3"/>
      </c>
      <c r="W26" s="37">
        <f>IF(SAISIES!P26&lt;&gt;"",SAISIES!P26,"")</f>
      </c>
      <c r="X26" s="38">
        <f>IF(SAISIES!Q26&lt;&gt;"",SAISIES!Q26,"")</f>
      </c>
      <c r="Y26" s="103">
        <f t="shared" si="4"/>
      </c>
      <c r="Z26" s="37">
        <f>IF(SAISIES!R26&lt;&gt;"",SAISIES!R26,"")</f>
      </c>
      <c r="AA26" s="40">
        <f>IF(SAISIES!S26&lt;&gt;"",SAISIES!S26,"")</f>
      </c>
      <c r="AB26" s="42">
        <f>IF(SAISIES!T26&lt;&gt;"",SAISIES!T26,"")</f>
      </c>
      <c r="AC26" s="103">
        <f t="shared" si="5"/>
      </c>
      <c r="AD26" s="37">
        <f>IF(SAISIES!U26&lt;&gt;"",SAISIES!U26,"")</f>
      </c>
      <c r="AE26" s="40">
        <f>IF(SAISIES!V26&lt;&gt;"",SAISIES!V26,"")</f>
      </c>
      <c r="AF26" s="40">
        <f>IF(SAISIES!W26&lt;&gt;"",SAISIES!W26,"")</f>
      </c>
      <c r="AG26" s="38">
        <f>IF(SAISIES!X26&lt;&gt;"",SAISIES!X26,"")</f>
      </c>
      <c r="AH26" s="103">
        <f t="shared" si="6"/>
      </c>
      <c r="AI26" s="18">
        <f t="shared" si="7"/>
      </c>
      <c r="AJ26" s="196">
        <f t="shared" si="31"/>
      </c>
      <c r="AK26" s="196">
        <f t="shared" si="32"/>
      </c>
      <c r="AL26" s="19">
        <f>IF(SAISIES!Y26&lt;&gt;"",SAISIES!Y26,"")</f>
      </c>
      <c r="AM26" s="22">
        <f>IF(SAISIES!Z26&lt;&gt;"",SAISIES!Z26,"")</f>
      </c>
      <c r="AN26" s="21">
        <f>IF(SAISIES!AA26&lt;&gt;"",SAISIES!AA26,"")</f>
      </c>
      <c r="AO26" s="21">
        <f>IF(SAISIES!AB26&lt;&gt;"",SAISIES!AB26,"")</f>
      </c>
      <c r="AP26" s="22">
        <f>IF(SAISIES!AC26&lt;&gt;"",SAISIES!AC26,"")</f>
      </c>
      <c r="AQ26" s="22">
        <f>IF(SAISIES!AD26&lt;&gt;"",SAISIES!AD26,"")</f>
      </c>
      <c r="AR26" s="22">
        <f>IF(SAISIES!AE26&lt;&gt;"",SAISIES!AE26,"")</f>
      </c>
      <c r="AS26" s="20">
        <f>IF(SAISIES!AF26&lt;&gt;"",SAISIES!AF26,"")</f>
      </c>
      <c r="AT26" s="99">
        <f t="shared" si="8"/>
      </c>
      <c r="AU26" s="19">
        <f>IF(SAISIES!AG26&lt;&gt;"",SAISIES!AG26,"")</f>
      </c>
      <c r="AV26" s="22">
        <f>IF(SAISIES!AH26&lt;&gt;"",SAISIES!AH26,"")</f>
      </c>
      <c r="AW26" s="22">
        <f>IF(SAISIES!AI26&lt;&gt;"",SAISIES!AI26,"")</f>
      </c>
      <c r="AX26" s="21">
        <f>IF(SAISIES!AJ26&lt;&gt;"",SAISIES!AJ26,"")</f>
      </c>
      <c r="AY26" s="22">
        <f>IF(SAISIES!AK26&lt;&gt;"",SAISIES!AK26,"")</f>
      </c>
      <c r="AZ26" s="22">
        <f>IF(SAISIES!AL26&lt;&gt;"",SAISIES!AL26,"")</f>
      </c>
      <c r="BA26" s="22">
        <f>IF(SAISIES!AM26&lt;&gt;"",SAISIES!AM26,"")</f>
      </c>
      <c r="BB26" s="20">
        <f>IF(SAISIES!AN26&lt;&gt;"",SAISIES!AN26,"")</f>
      </c>
      <c r="BC26" s="99">
        <f t="shared" si="9"/>
      </c>
      <c r="BD26" s="18">
        <f t="shared" si="10"/>
      </c>
      <c r="BE26" s="196">
        <f t="shared" si="11"/>
      </c>
      <c r="BF26" s="196">
        <f t="shared" si="12"/>
      </c>
      <c r="BG26" s="19">
        <f>IF(SAISIES!AO26&lt;&gt;"",SAISIES!AO26,"")</f>
      </c>
      <c r="BH26" s="21">
        <f>IF(SAISIES!AP26&lt;&gt;"",SAISIES!AP26,"")</f>
      </c>
      <c r="BI26" s="21">
        <f>IF(SAISIES!AQ26&lt;&gt;"",SAISIES!AQ26,"")</f>
      </c>
      <c r="BJ26" s="42">
        <f>IF(SAISIES!AR26&lt;&gt;"",SAISIES!AR26,"")</f>
      </c>
      <c r="BK26" s="103">
        <f t="shared" si="13"/>
      </c>
      <c r="BL26" s="19">
        <f>IF(SAISIES!AS26&lt;&gt;"",SAISIES!AS26,"")</f>
      </c>
      <c r="BM26" s="21">
        <f>IF(SAISIES!AT26&lt;&gt;"",SAISIES!AT26,"")</f>
      </c>
      <c r="BN26" s="42">
        <f>IF(SAISIES!AU26&lt;&gt;"",SAISIES!AU26,"")</f>
      </c>
      <c r="BO26" s="103">
        <f t="shared" si="14"/>
      </c>
      <c r="BP26" s="37">
        <f>IF(SAISIES!AV26&lt;&gt;"",SAISIES!AV26,"")</f>
      </c>
      <c r="BQ26" s="21">
        <f>IF(SAISIES!AW26&lt;&gt;"",SAISIES!AW26,"")</f>
      </c>
      <c r="BR26" s="21">
        <f>IF(SAISIES!AX26&lt;&gt;"",SAISIES!AX26,"")</f>
      </c>
      <c r="BS26" s="21">
        <f>IF(SAISIES!AY26&lt;&gt;"",SAISIES!AY26,"")</f>
      </c>
      <c r="BT26" s="40">
        <f>IF(SAISIES!AZ26&lt;&gt;"",SAISIES!AZ26,"")</f>
      </c>
      <c r="BU26" s="40">
        <f>IF(SAISIES!BA26&lt;&gt;"",SAISIES!BA26,"")</f>
      </c>
      <c r="BV26" s="38">
        <f>IF(SAISIES!BB26&lt;&gt;"",SAISIES!BB26,"")</f>
      </c>
      <c r="BW26" s="103">
        <f t="shared" si="15"/>
      </c>
      <c r="BX26" s="18">
        <f t="shared" si="16"/>
      </c>
      <c r="BY26" s="196">
        <f t="shared" si="17"/>
      </c>
      <c r="BZ26" s="196">
        <f t="shared" si="18"/>
      </c>
      <c r="CA26" s="23"/>
      <c r="CB26" s="43">
        <f t="shared" si="33"/>
      </c>
      <c r="CC26" s="43">
        <f t="shared" si="34"/>
      </c>
      <c r="CD26" s="43">
        <f t="shared" si="35"/>
      </c>
      <c r="CE26" s="104">
        <f t="shared" si="36"/>
      </c>
      <c r="CF26" s="23"/>
      <c r="CG26" s="43">
        <f t="shared" si="19"/>
      </c>
      <c r="CH26" s="43">
        <f t="shared" si="20"/>
      </c>
      <c r="CI26" s="43">
        <f t="shared" si="21"/>
      </c>
      <c r="CJ26" s="104">
        <f t="shared" si="37"/>
      </c>
      <c r="CK26" s="23"/>
      <c r="CL26" s="43">
        <f t="shared" si="22"/>
      </c>
      <c r="CM26" s="43">
        <f t="shared" si="23"/>
      </c>
      <c r="CN26" s="43">
        <f t="shared" si="24"/>
      </c>
      <c r="CO26" s="104">
        <f t="shared" si="38"/>
      </c>
      <c r="CP26" s="23"/>
      <c r="CQ26" s="43">
        <f t="shared" si="25"/>
      </c>
      <c r="CR26" s="43">
        <f t="shared" si="26"/>
      </c>
      <c r="CS26" s="43">
        <f t="shared" si="27"/>
      </c>
      <c r="CT26" s="104">
        <f t="shared" si="39"/>
      </c>
      <c r="CU26" s="23"/>
      <c r="CV26" s="148">
        <f t="shared" si="40"/>
      </c>
      <c r="CW26" s="43">
        <f t="shared" si="41"/>
      </c>
      <c r="CX26" s="43">
        <f t="shared" si="42"/>
      </c>
      <c r="CY26" s="104">
        <f t="shared" si="43"/>
      </c>
    </row>
    <row r="27" spans="1:103" ht="12" customHeight="1">
      <c r="A27" s="18">
        <f>IF(SAISIES!A27&lt;&gt;"",SAISIES!A27,"")</f>
      </c>
      <c r="B27" s="195">
        <f>IF(SAISIES!B27&lt;&gt;"",SAISIES!B27,"")</f>
      </c>
      <c r="C27" s="195">
        <f>IF(SAISIES!C27&lt;&gt;"",SAISIES!C27,"")</f>
      </c>
      <c r="D27" s="37">
        <f>IF(SAISIES!D27&lt;&gt;"",SAISIES!D27,"")</f>
      </c>
      <c r="E27" s="39">
        <f>IF(SAISIES!E27&lt;&gt;"",SAISIES!E27,"")</f>
      </c>
      <c r="F27" s="38">
        <f>IF(SAISIES!F27&lt;&gt;"",SAISIES!F27,"")</f>
      </c>
      <c r="G27" s="99">
        <f t="shared" si="28"/>
      </c>
      <c r="H27" s="19">
        <f>IF(SAISIES!G27&lt;&gt;"",SAISIES!G27,"")</f>
      </c>
      <c r="I27" s="20">
        <f>IF(SAISIES!H27&lt;&gt;"",SAISIES!H27,"")</f>
      </c>
      <c r="J27" s="99">
        <f t="shared" si="0"/>
      </c>
      <c r="K27" s="18">
        <f t="shared" si="1"/>
      </c>
      <c r="L27" s="196">
        <f t="shared" si="29"/>
      </c>
      <c r="M27" s="196">
        <f t="shared" si="30"/>
      </c>
      <c r="N27" s="19">
        <f>IF(SAISIES!I27&lt;&gt;"",SAISIES!I27,"")</f>
      </c>
      <c r="O27" s="38">
        <f>IF(SAISIES!J27&lt;&gt;"",SAISIES!J27,"")</f>
      </c>
      <c r="P27" s="103">
        <f t="shared" si="2"/>
      </c>
      <c r="Q27" s="40">
        <f>IF(SAISIES!K27&lt;&gt;"",SAISIES!K27,"")</f>
      </c>
      <c r="R27" s="40">
        <f>IF(SAISIES!L27&lt;&gt;"",SAISIES!L27,"")</f>
      </c>
      <c r="S27" s="40">
        <f>IF(SAISIES!M27&lt;&gt;"",SAISIES!M27,"")</f>
      </c>
      <c r="T27" s="40">
        <f>IF(SAISIES!N27&lt;&gt;"",SAISIES!N27,"")</f>
      </c>
      <c r="U27" s="38">
        <f>IF(SAISIES!O27&lt;&gt;"",SAISIES!O27,"")</f>
      </c>
      <c r="V27" s="103">
        <f t="shared" si="3"/>
      </c>
      <c r="W27" s="37">
        <f>IF(SAISIES!P27&lt;&gt;"",SAISIES!P27,"")</f>
      </c>
      <c r="X27" s="38">
        <f>IF(SAISIES!Q27&lt;&gt;"",SAISIES!Q27,"")</f>
      </c>
      <c r="Y27" s="103">
        <f t="shared" si="4"/>
      </c>
      <c r="Z27" s="37">
        <f>IF(SAISIES!R27&lt;&gt;"",SAISIES!R27,"")</f>
      </c>
      <c r="AA27" s="40">
        <f>IF(SAISIES!S27&lt;&gt;"",SAISIES!S27,"")</f>
      </c>
      <c r="AB27" s="42">
        <f>IF(SAISIES!T27&lt;&gt;"",SAISIES!T27,"")</f>
      </c>
      <c r="AC27" s="103">
        <f t="shared" si="5"/>
      </c>
      <c r="AD27" s="37">
        <f>IF(SAISIES!U27&lt;&gt;"",SAISIES!U27,"")</f>
      </c>
      <c r="AE27" s="40">
        <f>IF(SAISIES!V27&lt;&gt;"",SAISIES!V27,"")</f>
      </c>
      <c r="AF27" s="40">
        <f>IF(SAISIES!W27&lt;&gt;"",SAISIES!W27,"")</f>
      </c>
      <c r="AG27" s="38">
        <f>IF(SAISIES!X27&lt;&gt;"",SAISIES!X27,"")</f>
      </c>
      <c r="AH27" s="103">
        <f t="shared" si="6"/>
      </c>
      <c r="AI27" s="18">
        <f t="shared" si="7"/>
      </c>
      <c r="AJ27" s="196">
        <f t="shared" si="31"/>
      </c>
      <c r="AK27" s="196">
        <f t="shared" si="32"/>
      </c>
      <c r="AL27" s="19">
        <f>IF(SAISIES!Y27&lt;&gt;"",SAISIES!Y27,"")</f>
      </c>
      <c r="AM27" s="22">
        <f>IF(SAISIES!Z27&lt;&gt;"",SAISIES!Z27,"")</f>
      </c>
      <c r="AN27" s="21">
        <f>IF(SAISIES!AA27&lt;&gt;"",SAISIES!AA27,"")</f>
      </c>
      <c r="AO27" s="21">
        <f>IF(SAISIES!AB27&lt;&gt;"",SAISIES!AB27,"")</f>
      </c>
      <c r="AP27" s="22">
        <f>IF(SAISIES!AC27&lt;&gt;"",SAISIES!AC27,"")</f>
      </c>
      <c r="AQ27" s="22">
        <f>IF(SAISIES!AD27&lt;&gt;"",SAISIES!AD27,"")</f>
      </c>
      <c r="AR27" s="22">
        <f>IF(SAISIES!AE27&lt;&gt;"",SAISIES!AE27,"")</f>
      </c>
      <c r="AS27" s="20">
        <f>IF(SAISIES!AF27&lt;&gt;"",SAISIES!AF27,"")</f>
      </c>
      <c r="AT27" s="99">
        <f t="shared" si="8"/>
      </c>
      <c r="AU27" s="19">
        <f>IF(SAISIES!AG27&lt;&gt;"",SAISIES!AG27,"")</f>
      </c>
      <c r="AV27" s="22">
        <f>IF(SAISIES!AH27&lt;&gt;"",SAISIES!AH27,"")</f>
      </c>
      <c r="AW27" s="22">
        <f>IF(SAISIES!AI27&lt;&gt;"",SAISIES!AI27,"")</f>
      </c>
      <c r="AX27" s="21">
        <f>IF(SAISIES!AJ27&lt;&gt;"",SAISIES!AJ27,"")</f>
      </c>
      <c r="AY27" s="22">
        <f>IF(SAISIES!AK27&lt;&gt;"",SAISIES!AK27,"")</f>
      </c>
      <c r="AZ27" s="22">
        <f>IF(SAISIES!AL27&lt;&gt;"",SAISIES!AL27,"")</f>
      </c>
      <c r="BA27" s="22">
        <f>IF(SAISIES!AM27&lt;&gt;"",SAISIES!AM27,"")</f>
      </c>
      <c r="BB27" s="20">
        <f>IF(SAISIES!AN27&lt;&gt;"",SAISIES!AN27,"")</f>
      </c>
      <c r="BC27" s="99">
        <f t="shared" si="9"/>
      </c>
      <c r="BD27" s="18">
        <f t="shared" si="10"/>
      </c>
      <c r="BE27" s="196">
        <f t="shared" si="11"/>
      </c>
      <c r="BF27" s="196">
        <f t="shared" si="12"/>
      </c>
      <c r="BG27" s="19">
        <f>IF(SAISIES!AO27&lt;&gt;"",SAISIES!AO27,"")</f>
      </c>
      <c r="BH27" s="21">
        <f>IF(SAISIES!AP27&lt;&gt;"",SAISIES!AP27,"")</f>
      </c>
      <c r="BI27" s="21">
        <f>IF(SAISIES!AQ27&lt;&gt;"",SAISIES!AQ27,"")</f>
      </c>
      <c r="BJ27" s="42">
        <f>IF(SAISIES!AR27&lt;&gt;"",SAISIES!AR27,"")</f>
      </c>
      <c r="BK27" s="103">
        <f t="shared" si="13"/>
      </c>
      <c r="BL27" s="19">
        <f>IF(SAISIES!AS27&lt;&gt;"",SAISIES!AS27,"")</f>
      </c>
      <c r="BM27" s="21">
        <f>IF(SAISIES!AT27&lt;&gt;"",SAISIES!AT27,"")</f>
      </c>
      <c r="BN27" s="42">
        <f>IF(SAISIES!AU27&lt;&gt;"",SAISIES!AU27,"")</f>
      </c>
      <c r="BO27" s="103">
        <f t="shared" si="14"/>
      </c>
      <c r="BP27" s="37">
        <f>IF(SAISIES!AV27&lt;&gt;"",SAISIES!AV27,"")</f>
      </c>
      <c r="BQ27" s="21">
        <f>IF(SAISIES!AW27&lt;&gt;"",SAISIES!AW27,"")</f>
      </c>
      <c r="BR27" s="21">
        <f>IF(SAISIES!AX27&lt;&gt;"",SAISIES!AX27,"")</f>
      </c>
      <c r="BS27" s="21">
        <f>IF(SAISIES!AY27&lt;&gt;"",SAISIES!AY27,"")</f>
      </c>
      <c r="BT27" s="40">
        <f>IF(SAISIES!AZ27&lt;&gt;"",SAISIES!AZ27,"")</f>
      </c>
      <c r="BU27" s="40">
        <f>IF(SAISIES!BA27&lt;&gt;"",SAISIES!BA27,"")</f>
      </c>
      <c r="BV27" s="38">
        <f>IF(SAISIES!BB27&lt;&gt;"",SAISIES!BB27,"")</f>
      </c>
      <c r="BW27" s="103">
        <f t="shared" si="15"/>
      </c>
      <c r="BX27" s="18">
        <f t="shared" si="16"/>
      </c>
      <c r="BY27" s="196">
        <f t="shared" si="17"/>
      </c>
      <c r="BZ27" s="196">
        <f t="shared" si="18"/>
      </c>
      <c r="CA27" s="23"/>
      <c r="CB27" s="43">
        <f t="shared" si="33"/>
      </c>
      <c r="CC27" s="43">
        <f t="shared" si="34"/>
      </c>
      <c r="CD27" s="43">
        <f t="shared" si="35"/>
      </c>
      <c r="CE27" s="104">
        <f t="shared" si="36"/>
      </c>
      <c r="CF27" s="23"/>
      <c r="CG27" s="43">
        <f t="shared" si="19"/>
      </c>
      <c r="CH27" s="43">
        <f t="shared" si="20"/>
      </c>
      <c r="CI27" s="43">
        <f t="shared" si="21"/>
      </c>
      <c r="CJ27" s="104">
        <f t="shared" si="37"/>
      </c>
      <c r="CK27" s="23"/>
      <c r="CL27" s="43">
        <f t="shared" si="22"/>
      </c>
      <c r="CM27" s="43">
        <f t="shared" si="23"/>
      </c>
      <c r="CN27" s="43">
        <f t="shared" si="24"/>
      </c>
      <c r="CO27" s="104">
        <f t="shared" si="38"/>
      </c>
      <c r="CP27" s="23"/>
      <c r="CQ27" s="43">
        <f t="shared" si="25"/>
      </c>
      <c r="CR27" s="43">
        <f t="shared" si="26"/>
      </c>
      <c r="CS27" s="43">
        <f t="shared" si="27"/>
      </c>
      <c r="CT27" s="104">
        <f t="shared" si="39"/>
      </c>
      <c r="CU27" s="23"/>
      <c r="CV27" s="148">
        <f t="shared" si="40"/>
      </c>
      <c r="CW27" s="43">
        <f t="shared" si="41"/>
      </c>
      <c r="CX27" s="43">
        <f t="shared" si="42"/>
      </c>
      <c r="CY27" s="104">
        <f t="shared" si="43"/>
      </c>
    </row>
    <row r="28" spans="1:103" ht="12" customHeight="1">
      <c r="A28" s="18">
        <f>IF(SAISIES!A28&lt;&gt;"",SAISIES!A28,"")</f>
      </c>
      <c r="B28" s="195">
        <f>IF(SAISIES!B28&lt;&gt;"",SAISIES!B28,"")</f>
      </c>
      <c r="C28" s="195">
        <f>IF(SAISIES!C28&lt;&gt;"",SAISIES!C28,"")</f>
      </c>
      <c r="D28" s="37">
        <f>IF(SAISIES!D28&lt;&gt;"",SAISIES!D28,"")</f>
      </c>
      <c r="E28" s="39">
        <f>IF(SAISIES!E28&lt;&gt;"",SAISIES!E28,"")</f>
      </c>
      <c r="F28" s="38">
        <f>IF(SAISIES!F28&lt;&gt;"",SAISIES!F28,"")</f>
      </c>
      <c r="G28" s="99">
        <f t="shared" si="28"/>
      </c>
      <c r="H28" s="19">
        <f>IF(SAISIES!G28&lt;&gt;"",SAISIES!G28,"")</f>
      </c>
      <c r="I28" s="20">
        <f>IF(SAISIES!H28&lt;&gt;"",SAISIES!H28,"")</f>
      </c>
      <c r="J28" s="99">
        <f t="shared" si="0"/>
      </c>
      <c r="K28" s="18">
        <f t="shared" si="1"/>
      </c>
      <c r="L28" s="196">
        <f t="shared" si="29"/>
      </c>
      <c r="M28" s="196">
        <f t="shared" si="30"/>
      </c>
      <c r="N28" s="19">
        <f>IF(SAISIES!I28&lt;&gt;"",SAISIES!I28,"")</f>
      </c>
      <c r="O28" s="38">
        <f>IF(SAISIES!J28&lt;&gt;"",SAISIES!J28,"")</f>
      </c>
      <c r="P28" s="103">
        <f t="shared" si="2"/>
      </c>
      <c r="Q28" s="40">
        <f>IF(SAISIES!K28&lt;&gt;"",SAISIES!K28,"")</f>
      </c>
      <c r="R28" s="40">
        <f>IF(SAISIES!L28&lt;&gt;"",SAISIES!L28,"")</f>
      </c>
      <c r="S28" s="40">
        <f>IF(SAISIES!M28&lt;&gt;"",SAISIES!M28,"")</f>
      </c>
      <c r="T28" s="40">
        <f>IF(SAISIES!N28&lt;&gt;"",SAISIES!N28,"")</f>
      </c>
      <c r="U28" s="38">
        <f>IF(SAISIES!O28&lt;&gt;"",SAISIES!O28,"")</f>
      </c>
      <c r="V28" s="103">
        <f t="shared" si="3"/>
      </c>
      <c r="W28" s="37">
        <f>IF(SAISIES!P28&lt;&gt;"",SAISIES!P28,"")</f>
      </c>
      <c r="X28" s="38">
        <f>IF(SAISIES!Q28&lt;&gt;"",SAISIES!Q28,"")</f>
      </c>
      <c r="Y28" s="103">
        <f t="shared" si="4"/>
      </c>
      <c r="Z28" s="37">
        <f>IF(SAISIES!R28&lt;&gt;"",SAISIES!R28,"")</f>
      </c>
      <c r="AA28" s="40">
        <f>IF(SAISIES!S28&lt;&gt;"",SAISIES!S28,"")</f>
      </c>
      <c r="AB28" s="42">
        <f>IF(SAISIES!T28&lt;&gt;"",SAISIES!T28,"")</f>
      </c>
      <c r="AC28" s="103">
        <f t="shared" si="5"/>
      </c>
      <c r="AD28" s="37">
        <f>IF(SAISIES!U28&lt;&gt;"",SAISIES!U28,"")</f>
      </c>
      <c r="AE28" s="40">
        <f>IF(SAISIES!V28&lt;&gt;"",SAISIES!V28,"")</f>
      </c>
      <c r="AF28" s="40">
        <f>IF(SAISIES!W28&lt;&gt;"",SAISIES!W28,"")</f>
      </c>
      <c r="AG28" s="38">
        <f>IF(SAISIES!X28&lt;&gt;"",SAISIES!X28,"")</f>
      </c>
      <c r="AH28" s="103">
        <f t="shared" si="6"/>
      </c>
      <c r="AI28" s="18">
        <f t="shared" si="7"/>
      </c>
      <c r="AJ28" s="196">
        <f t="shared" si="31"/>
      </c>
      <c r="AK28" s="196">
        <f t="shared" si="32"/>
      </c>
      <c r="AL28" s="19">
        <f>IF(SAISIES!Y28&lt;&gt;"",SAISIES!Y28,"")</f>
      </c>
      <c r="AM28" s="22">
        <f>IF(SAISIES!Z28&lt;&gt;"",SAISIES!Z28,"")</f>
      </c>
      <c r="AN28" s="21">
        <f>IF(SAISIES!AA28&lt;&gt;"",SAISIES!AA28,"")</f>
      </c>
      <c r="AO28" s="21">
        <f>IF(SAISIES!AB28&lt;&gt;"",SAISIES!AB28,"")</f>
      </c>
      <c r="AP28" s="22">
        <f>IF(SAISIES!AC28&lt;&gt;"",SAISIES!AC28,"")</f>
      </c>
      <c r="AQ28" s="22">
        <f>IF(SAISIES!AD28&lt;&gt;"",SAISIES!AD28,"")</f>
      </c>
      <c r="AR28" s="22">
        <f>IF(SAISIES!AE28&lt;&gt;"",SAISIES!AE28,"")</f>
      </c>
      <c r="AS28" s="20">
        <f>IF(SAISIES!AF28&lt;&gt;"",SAISIES!AF28,"")</f>
      </c>
      <c r="AT28" s="99">
        <f t="shared" si="8"/>
      </c>
      <c r="AU28" s="19">
        <f>IF(SAISIES!AG28&lt;&gt;"",SAISIES!AG28,"")</f>
      </c>
      <c r="AV28" s="22">
        <f>IF(SAISIES!AH28&lt;&gt;"",SAISIES!AH28,"")</f>
      </c>
      <c r="AW28" s="22">
        <f>IF(SAISIES!AI28&lt;&gt;"",SAISIES!AI28,"")</f>
      </c>
      <c r="AX28" s="21">
        <f>IF(SAISIES!AJ28&lt;&gt;"",SAISIES!AJ28,"")</f>
      </c>
      <c r="AY28" s="22">
        <f>IF(SAISIES!AK28&lt;&gt;"",SAISIES!AK28,"")</f>
      </c>
      <c r="AZ28" s="22">
        <f>IF(SAISIES!AL28&lt;&gt;"",SAISIES!AL28,"")</f>
      </c>
      <c r="BA28" s="22">
        <f>IF(SAISIES!AM28&lt;&gt;"",SAISIES!AM28,"")</f>
      </c>
      <c r="BB28" s="20">
        <f>IF(SAISIES!AN28&lt;&gt;"",SAISIES!AN28,"")</f>
      </c>
      <c r="BC28" s="99">
        <f t="shared" si="9"/>
      </c>
      <c r="BD28" s="18">
        <f t="shared" si="10"/>
      </c>
      <c r="BE28" s="196">
        <f t="shared" si="11"/>
      </c>
      <c r="BF28" s="196">
        <f t="shared" si="12"/>
      </c>
      <c r="BG28" s="19">
        <f>IF(SAISIES!AO28&lt;&gt;"",SAISIES!AO28,"")</f>
      </c>
      <c r="BH28" s="21">
        <f>IF(SAISIES!AP28&lt;&gt;"",SAISIES!AP28,"")</f>
      </c>
      <c r="BI28" s="21">
        <f>IF(SAISIES!AQ28&lt;&gt;"",SAISIES!AQ28,"")</f>
      </c>
      <c r="BJ28" s="42">
        <f>IF(SAISIES!AR28&lt;&gt;"",SAISIES!AR28,"")</f>
      </c>
      <c r="BK28" s="103">
        <f t="shared" si="13"/>
      </c>
      <c r="BL28" s="19">
        <f>IF(SAISIES!AS28&lt;&gt;"",SAISIES!AS28,"")</f>
      </c>
      <c r="BM28" s="21">
        <f>IF(SAISIES!AT28&lt;&gt;"",SAISIES!AT28,"")</f>
      </c>
      <c r="BN28" s="42">
        <f>IF(SAISIES!AU28&lt;&gt;"",SAISIES!AU28,"")</f>
      </c>
      <c r="BO28" s="103">
        <f t="shared" si="14"/>
      </c>
      <c r="BP28" s="37">
        <f>IF(SAISIES!AV28&lt;&gt;"",SAISIES!AV28,"")</f>
      </c>
      <c r="BQ28" s="21">
        <f>IF(SAISIES!AW28&lt;&gt;"",SAISIES!AW28,"")</f>
      </c>
      <c r="BR28" s="21">
        <f>IF(SAISIES!AX28&lt;&gt;"",SAISIES!AX28,"")</f>
      </c>
      <c r="BS28" s="21">
        <f>IF(SAISIES!AY28&lt;&gt;"",SAISIES!AY28,"")</f>
      </c>
      <c r="BT28" s="40">
        <f>IF(SAISIES!AZ28&lt;&gt;"",SAISIES!AZ28,"")</f>
      </c>
      <c r="BU28" s="40">
        <f>IF(SAISIES!BA28&lt;&gt;"",SAISIES!BA28,"")</f>
      </c>
      <c r="BV28" s="38">
        <f>IF(SAISIES!BB28&lt;&gt;"",SAISIES!BB28,"")</f>
      </c>
      <c r="BW28" s="103">
        <f t="shared" si="15"/>
      </c>
      <c r="BX28" s="18">
        <f t="shared" si="16"/>
      </c>
      <c r="BY28" s="196">
        <f t="shared" si="17"/>
      </c>
      <c r="BZ28" s="196">
        <f t="shared" si="18"/>
      </c>
      <c r="CA28" s="23"/>
      <c r="CB28" s="43">
        <f t="shared" si="33"/>
      </c>
      <c r="CC28" s="43">
        <f t="shared" si="34"/>
      </c>
      <c r="CD28" s="43">
        <f t="shared" si="35"/>
      </c>
      <c r="CE28" s="104">
        <f t="shared" si="36"/>
      </c>
      <c r="CF28" s="23"/>
      <c r="CG28" s="43">
        <f t="shared" si="19"/>
      </c>
      <c r="CH28" s="43">
        <f t="shared" si="20"/>
      </c>
      <c r="CI28" s="43">
        <f t="shared" si="21"/>
      </c>
      <c r="CJ28" s="104">
        <f t="shared" si="37"/>
      </c>
      <c r="CK28" s="23"/>
      <c r="CL28" s="43">
        <f t="shared" si="22"/>
      </c>
      <c r="CM28" s="43">
        <f t="shared" si="23"/>
      </c>
      <c r="CN28" s="43">
        <f t="shared" si="24"/>
      </c>
      <c r="CO28" s="104">
        <f t="shared" si="38"/>
      </c>
      <c r="CP28" s="23"/>
      <c r="CQ28" s="43">
        <f t="shared" si="25"/>
      </c>
      <c r="CR28" s="43">
        <f t="shared" si="26"/>
      </c>
      <c r="CS28" s="43">
        <f t="shared" si="27"/>
      </c>
      <c r="CT28" s="104">
        <f t="shared" si="39"/>
      </c>
      <c r="CU28" s="23"/>
      <c r="CV28" s="148">
        <f t="shared" si="40"/>
      </c>
      <c r="CW28" s="43">
        <f t="shared" si="41"/>
      </c>
      <c r="CX28" s="43">
        <f t="shared" si="42"/>
      </c>
      <c r="CY28" s="104">
        <f t="shared" si="43"/>
      </c>
    </row>
    <row r="29" spans="1:103" ht="12" customHeight="1">
      <c r="A29" s="18">
        <f>IF(SAISIES!A29&lt;&gt;"",SAISIES!A29,"")</f>
      </c>
      <c r="B29" s="195">
        <f>IF(SAISIES!B29&lt;&gt;"",SAISIES!B29,"")</f>
      </c>
      <c r="C29" s="195">
        <f>IF(SAISIES!C29&lt;&gt;"",SAISIES!C29,"")</f>
      </c>
      <c r="D29" s="37">
        <f>IF(SAISIES!D29&lt;&gt;"",SAISIES!D29,"")</f>
      </c>
      <c r="E29" s="39">
        <f>IF(SAISIES!E29&lt;&gt;"",SAISIES!E29,"")</f>
      </c>
      <c r="F29" s="38">
        <f>IF(SAISIES!F29&lt;&gt;"",SAISIES!F29,"")</f>
      </c>
      <c r="G29" s="99">
        <f t="shared" si="28"/>
      </c>
      <c r="H29" s="19">
        <f>IF(SAISIES!G29&lt;&gt;"",SAISIES!G29,"")</f>
      </c>
      <c r="I29" s="20">
        <f>IF(SAISIES!H29&lt;&gt;"",SAISIES!H29,"")</f>
      </c>
      <c r="J29" s="99">
        <f t="shared" si="0"/>
      </c>
      <c r="K29" s="18">
        <f t="shared" si="1"/>
      </c>
      <c r="L29" s="196">
        <f t="shared" si="29"/>
      </c>
      <c r="M29" s="196">
        <f t="shared" si="30"/>
      </c>
      <c r="N29" s="19">
        <f>IF(SAISIES!I29&lt;&gt;"",SAISIES!I29,"")</f>
      </c>
      <c r="O29" s="38">
        <f>IF(SAISIES!J29&lt;&gt;"",SAISIES!J29,"")</f>
      </c>
      <c r="P29" s="103">
        <f t="shared" si="2"/>
      </c>
      <c r="Q29" s="40">
        <f>IF(SAISIES!K29&lt;&gt;"",SAISIES!K29,"")</f>
      </c>
      <c r="R29" s="40">
        <f>IF(SAISIES!L29&lt;&gt;"",SAISIES!L29,"")</f>
      </c>
      <c r="S29" s="40">
        <f>IF(SAISIES!M29&lt;&gt;"",SAISIES!M29,"")</f>
      </c>
      <c r="T29" s="40">
        <f>IF(SAISIES!N29&lt;&gt;"",SAISIES!N29,"")</f>
      </c>
      <c r="U29" s="38">
        <f>IF(SAISIES!O29&lt;&gt;"",SAISIES!O29,"")</f>
      </c>
      <c r="V29" s="103">
        <f t="shared" si="3"/>
      </c>
      <c r="W29" s="37">
        <f>IF(SAISIES!P29&lt;&gt;"",SAISIES!P29,"")</f>
      </c>
      <c r="X29" s="38">
        <f>IF(SAISIES!Q29&lt;&gt;"",SAISIES!Q29,"")</f>
      </c>
      <c r="Y29" s="103">
        <f t="shared" si="4"/>
      </c>
      <c r="Z29" s="37">
        <f>IF(SAISIES!R29&lt;&gt;"",SAISIES!R29,"")</f>
      </c>
      <c r="AA29" s="40">
        <f>IF(SAISIES!S29&lt;&gt;"",SAISIES!S29,"")</f>
      </c>
      <c r="AB29" s="42">
        <f>IF(SAISIES!T29&lt;&gt;"",SAISIES!T29,"")</f>
      </c>
      <c r="AC29" s="103">
        <f t="shared" si="5"/>
      </c>
      <c r="AD29" s="37">
        <f>IF(SAISIES!U29&lt;&gt;"",SAISIES!U29,"")</f>
      </c>
      <c r="AE29" s="40">
        <f>IF(SAISIES!V29&lt;&gt;"",SAISIES!V29,"")</f>
      </c>
      <c r="AF29" s="40">
        <f>IF(SAISIES!W29&lt;&gt;"",SAISIES!W29,"")</f>
      </c>
      <c r="AG29" s="38">
        <f>IF(SAISIES!X29&lt;&gt;"",SAISIES!X29,"")</f>
      </c>
      <c r="AH29" s="103">
        <f t="shared" si="6"/>
      </c>
      <c r="AI29" s="18">
        <f t="shared" si="7"/>
      </c>
      <c r="AJ29" s="196">
        <f t="shared" si="31"/>
      </c>
      <c r="AK29" s="196">
        <f t="shared" si="32"/>
      </c>
      <c r="AL29" s="19">
        <f>IF(SAISIES!Y29&lt;&gt;"",SAISIES!Y29,"")</f>
      </c>
      <c r="AM29" s="22">
        <f>IF(SAISIES!Z29&lt;&gt;"",SAISIES!Z29,"")</f>
      </c>
      <c r="AN29" s="21">
        <f>IF(SAISIES!AA29&lt;&gt;"",SAISIES!AA29,"")</f>
      </c>
      <c r="AO29" s="21">
        <f>IF(SAISIES!AB29&lt;&gt;"",SAISIES!AB29,"")</f>
      </c>
      <c r="AP29" s="22">
        <f>IF(SAISIES!AC29&lt;&gt;"",SAISIES!AC29,"")</f>
      </c>
      <c r="AQ29" s="22">
        <f>IF(SAISIES!AD29&lt;&gt;"",SAISIES!AD29,"")</f>
      </c>
      <c r="AR29" s="22">
        <f>IF(SAISIES!AE29&lt;&gt;"",SAISIES!AE29,"")</f>
      </c>
      <c r="AS29" s="20">
        <f>IF(SAISIES!AF29&lt;&gt;"",SAISIES!AF29,"")</f>
      </c>
      <c r="AT29" s="99">
        <f t="shared" si="8"/>
      </c>
      <c r="AU29" s="19">
        <f>IF(SAISIES!AG29&lt;&gt;"",SAISIES!AG29,"")</f>
      </c>
      <c r="AV29" s="22">
        <f>IF(SAISIES!AH29&lt;&gt;"",SAISIES!AH29,"")</f>
      </c>
      <c r="AW29" s="22">
        <f>IF(SAISIES!AI29&lt;&gt;"",SAISIES!AI29,"")</f>
      </c>
      <c r="AX29" s="21">
        <f>IF(SAISIES!AJ29&lt;&gt;"",SAISIES!AJ29,"")</f>
      </c>
      <c r="AY29" s="22">
        <f>IF(SAISIES!AK29&lt;&gt;"",SAISIES!AK29,"")</f>
      </c>
      <c r="AZ29" s="22">
        <f>IF(SAISIES!AL29&lt;&gt;"",SAISIES!AL29,"")</f>
      </c>
      <c r="BA29" s="22">
        <f>IF(SAISIES!AM29&lt;&gt;"",SAISIES!AM29,"")</f>
      </c>
      <c r="BB29" s="20">
        <f>IF(SAISIES!AN29&lt;&gt;"",SAISIES!AN29,"")</f>
      </c>
      <c r="BC29" s="99">
        <f t="shared" si="9"/>
      </c>
      <c r="BD29" s="18">
        <f t="shared" si="10"/>
      </c>
      <c r="BE29" s="196">
        <f t="shared" si="11"/>
      </c>
      <c r="BF29" s="196">
        <f t="shared" si="12"/>
      </c>
      <c r="BG29" s="19">
        <f>IF(SAISIES!AO29&lt;&gt;"",SAISIES!AO29,"")</f>
      </c>
      <c r="BH29" s="21">
        <f>IF(SAISIES!AP29&lt;&gt;"",SAISIES!AP29,"")</f>
      </c>
      <c r="BI29" s="21">
        <f>IF(SAISIES!AQ29&lt;&gt;"",SAISIES!AQ29,"")</f>
      </c>
      <c r="BJ29" s="42">
        <f>IF(SAISIES!AR29&lt;&gt;"",SAISIES!AR29,"")</f>
      </c>
      <c r="BK29" s="103">
        <f t="shared" si="13"/>
      </c>
      <c r="BL29" s="19">
        <f>IF(SAISIES!AS29&lt;&gt;"",SAISIES!AS29,"")</f>
      </c>
      <c r="BM29" s="21">
        <f>IF(SAISIES!AT29&lt;&gt;"",SAISIES!AT29,"")</f>
      </c>
      <c r="BN29" s="42">
        <f>IF(SAISIES!AU29&lt;&gt;"",SAISIES!AU29,"")</f>
      </c>
      <c r="BO29" s="103">
        <f t="shared" si="14"/>
      </c>
      <c r="BP29" s="37">
        <f>IF(SAISIES!AV29&lt;&gt;"",SAISIES!AV29,"")</f>
      </c>
      <c r="BQ29" s="21">
        <f>IF(SAISIES!AW29&lt;&gt;"",SAISIES!AW29,"")</f>
      </c>
      <c r="BR29" s="21">
        <f>IF(SAISIES!AX29&lt;&gt;"",SAISIES!AX29,"")</f>
      </c>
      <c r="BS29" s="21">
        <f>IF(SAISIES!AY29&lt;&gt;"",SAISIES!AY29,"")</f>
      </c>
      <c r="BT29" s="40">
        <f>IF(SAISIES!AZ29&lt;&gt;"",SAISIES!AZ29,"")</f>
      </c>
      <c r="BU29" s="40">
        <f>IF(SAISIES!BA29&lt;&gt;"",SAISIES!BA29,"")</f>
      </c>
      <c r="BV29" s="38">
        <f>IF(SAISIES!BB29&lt;&gt;"",SAISIES!BB29,"")</f>
      </c>
      <c r="BW29" s="103">
        <f t="shared" si="15"/>
      </c>
      <c r="BX29" s="18">
        <f t="shared" si="16"/>
      </c>
      <c r="BY29" s="196">
        <f t="shared" si="17"/>
      </c>
      <c r="BZ29" s="196">
        <f t="shared" si="18"/>
      </c>
      <c r="CA29" s="23"/>
      <c r="CB29" s="43">
        <f t="shared" si="33"/>
      </c>
      <c r="CC29" s="43">
        <f t="shared" si="34"/>
      </c>
      <c r="CD29" s="43">
        <f t="shared" si="35"/>
      </c>
      <c r="CE29" s="104">
        <f t="shared" si="36"/>
      </c>
      <c r="CF29" s="23"/>
      <c r="CG29" s="43">
        <f t="shared" si="19"/>
      </c>
      <c r="CH29" s="43">
        <f t="shared" si="20"/>
      </c>
      <c r="CI29" s="43">
        <f t="shared" si="21"/>
      </c>
      <c r="CJ29" s="104">
        <f t="shared" si="37"/>
      </c>
      <c r="CK29" s="23"/>
      <c r="CL29" s="43">
        <f t="shared" si="22"/>
      </c>
      <c r="CM29" s="43">
        <f t="shared" si="23"/>
      </c>
      <c r="CN29" s="43">
        <f t="shared" si="24"/>
      </c>
      <c r="CO29" s="104">
        <f t="shared" si="38"/>
      </c>
      <c r="CP29" s="23"/>
      <c r="CQ29" s="43">
        <f t="shared" si="25"/>
      </c>
      <c r="CR29" s="43">
        <f t="shared" si="26"/>
      </c>
      <c r="CS29" s="43">
        <f t="shared" si="27"/>
      </c>
      <c r="CT29" s="104">
        <f t="shared" si="39"/>
      </c>
      <c r="CU29" s="23"/>
      <c r="CV29" s="148">
        <f t="shared" si="40"/>
      </c>
      <c r="CW29" s="43">
        <f t="shared" si="41"/>
      </c>
      <c r="CX29" s="43">
        <f t="shared" si="42"/>
      </c>
      <c r="CY29" s="104">
        <f t="shared" si="43"/>
      </c>
    </row>
    <row r="30" spans="1:103" ht="12" customHeight="1">
      <c r="A30" s="18">
        <f>IF(SAISIES!A30&lt;&gt;"",SAISIES!A30,"")</f>
      </c>
      <c r="B30" s="195">
        <f>IF(SAISIES!B30&lt;&gt;"",SAISIES!B30,"")</f>
      </c>
      <c r="C30" s="195">
        <f>IF(SAISIES!C30&lt;&gt;"",SAISIES!C30,"")</f>
      </c>
      <c r="D30" s="37">
        <f>IF(SAISIES!D30&lt;&gt;"",SAISIES!D30,"")</f>
      </c>
      <c r="E30" s="39">
        <f>IF(SAISIES!E30&lt;&gt;"",SAISIES!E30,"")</f>
      </c>
      <c r="F30" s="38">
        <f>IF(SAISIES!F30&lt;&gt;"",SAISIES!F30,"")</f>
      </c>
      <c r="G30" s="99">
        <f t="shared" si="28"/>
      </c>
      <c r="H30" s="19">
        <f>IF(SAISIES!G30&lt;&gt;"",SAISIES!G30,"")</f>
      </c>
      <c r="I30" s="20">
        <f>IF(SAISIES!H30&lt;&gt;"",SAISIES!H30,"")</f>
      </c>
      <c r="J30" s="99">
        <f t="shared" si="0"/>
      </c>
      <c r="K30" s="18">
        <f t="shared" si="1"/>
      </c>
      <c r="L30" s="196">
        <f t="shared" si="29"/>
      </c>
      <c r="M30" s="196">
        <f t="shared" si="30"/>
      </c>
      <c r="N30" s="19">
        <f>IF(SAISIES!I30&lt;&gt;"",SAISIES!I30,"")</f>
      </c>
      <c r="O30" s="38">
        <f>IF(SAISIES!J30&lt;&gt;"",SAISIES!J30,"")</f>
      </c>
      <c r="P30" s="103">
        <f t="shared" si="2"/>
      </c>
      <c r="Q30" s="40">
        <f>IF(SAISIES!K30&lt;&gt;"",SAISIES!K30,"")</f>
      </c>
      <c r="R30" s="40">
        <f>IF(SAISIES!L30&lt;&gt;"",SAISIES!L30,"")</f>
      </c>
      <c r="S30" s="40">
        <f>IF(SAISIES!M30&lt;&gt;"",SAISIES!M30,"")</f>
      </c>
      <c r="T30" s="40">
        <f>IF(SAISIES!N30&lt;&gt;"",SAISIES!N30,"")</f>
      </c>
      <c r="U30" s="38">
        <f>IF(SAISIES!O30&lt;&gt;"",SAISIES!O30,"")</f>
      </c>
      <c r="V30" s="103">
        <f t="shared" si="3"/>
      </c>
      <c r="W30" s="37">
        <f>IF(SAISIES!P30&lt;&gt;"",SAISIES!P30,"")</f>
      </c>
      <c r="X30" s="38">
        <f>IF(SAISIES!Q30&lt;&gt;"",SAISIES!Q30,"")</f>
      </c>
      <c r="Y30" s="103">
        <f t="shared" si="4"/>
      </c>
      <c r="Z30" s="37">
        <f>IF(SAISIES!R30&lt;&gt;"",SAISIES!R30,"")</f>
      </c>
      <c r="AA30" s="40">
        <f>IF(SAISIES!S30&lt;&gt;"",SAISIES!S30,"")</f>
      </c>
      <c r="AB30" s="42">
        <f>IF(SAISIES!T30&lt;&gt;"",SAISIES!T30,"")</f>
      </c>
      <c r="AC30" s="103">
        <f t="shared" si="5"/>
      </c>
      <c r="AD30" s="37">
        <f>IF(SAISIES!U30&lt;&gt;"",SAISIES!U30,"")</f>
      </c>
      <c r="AE30" s="40">
        <f>IF(SAISIES!V30&lt;&gt;"",SAISIES!V30,"")</f>
      </c>
      <c r="AF30" s="40">
        <f>IF(SAISIES!W30&lt;&gt;"",SAISIES!W30,"")</f>
      </c>
      <c r="AG30" s="38">
        <f>IF(SAISIES!X30&lt;&gt;"",SAISIES!X30,"")</f>
      </c>
      <c r="AH30" s="103">
        <f t="shared" si="6"/>
      </c>
      <c r="AI30" s="18">
        <f t="shared" si="7"/>
      </c>
      <c r="AJ30" s="196">
        <f t="shared" si="31"/>
      </c>
      <c r="AK30" s="196">
        <f t="shared" si="32"/>
      </c>
      <c r="AL30" s="19">
        <f>IF(SAISIES!Y30&lt;&gt;"",SAISIES!Y30,"")</f>
      </c>
      <c r="AM30" s="22">
        <f>IF(SAISIES!Z30&lt;&gt;"",SAISIES!Z30,"")</f>
      </c>
      <c r="AN30" s="21">
        <f>IF(SAISIES!AA30&lt;&gt;"",SAISIES!AA30,"")</f>
      </c>
      <c r="AO30" s="21">
        <f>IF(SAISIES!AB30&lt;&gt;"",SAISIES!AB30,"")</f>
      </c>
      <c r="AP30" s="22">
        <f>IF(SAISIES!AC30&lt;&gt;"",SAISIES!AC30,"")</f>
      </c>
      <c r="AQ30" s="22">
        <f>IF(SAISIES!AD30&lt;&gt;"",SAISIES!AD30,"")</f>
      </c>
      <c r="AR30" s="22">
        <f>IF(SAISIES!AE30&lt;&gt;"",SAISIES!AE30,"")</f>
      </c>
      <c r="AS30" s="20">
        <f>IF(SAISIES!AF30&lt;&gt;"",SAISIES!AF30,"")</f>
      </c>
      <c r="AT30" s="99">
        <f t="shared" si="8"/>
      </c>
      <c r="AU30" s="19">
        <f>IF(SAISIES!AG30&lt;&gt;"",SAISIES!AG30,"")</f>
      </c>
      <c r="AV30" s="22">
        <f>IF(SAISIES!AH30&lt;&gt;"",SAISIES!AH30,"")</f>
      </c>
      <c r="AW30" s="22">
        <f>IF(SAISIES!AI30&lt;&gt;"",SAISIES!AI30,"")</f>
      </c>
      <c r="AX30" s="21">
        <f>IF(SAISIES!AJ30&lt;&gt;"",SAISIES!AJ30,"")</f>
      </c>
      <c r="AY30" s="22">
        <f>IF(SAISIES!AK30&lt;&gt;"",SAISIES!AK30,"")</f>
      </c>
      <c r="AZ30" s="22">
        <f>IF(SAISIES!AL30&lt;&gt;"",SAISIES!AL30,"")</f>
      </c>
      <c r="BA30" s="22">
        <f>IF(SAISIES!AM30&lt;&gt;"",SAISIES!AM30,"")</f>
      </c>
      <c r="BB30" s="20">
        <f>IF(SAISIES!AN30&lt;&gt;"",SAISIES!AN30,"")</f>
      </c>
      <c r="BC30" s="99">
        <f t="shared" si="9"/>
      </c>
      <c r="BD30" s="18">
        <f t="shared" si="10"/>
      </c>
      <c r="BE30" s="196">
        <f t="shared" si="11"/>
      </c>
      <c r="BF30" s="196">
        <f t="shared" si="12"/>
      </c>
      <c r="BG30" s="19">
        <f>IF(SAISIES!AO30&lt;&gt;"",SAISIES!AO30,"")</f>
      </c>
      <c r="BH30" s="21">
        <f>IF(SAISIES!AP30&lt;&gt;"",SAISIES!AP30,"")</f>
      </c>
      <c r="BI30" s="21">
        <f>IF(SAISIES!AQ30&lt;&gt;"",SAISIES!AQ30,"")</f>
      </c>
      <c r="BJ30" s="42">
        <f>IF(SAISIES!AR30&lt;&gt;"",SAISIES!AR30,"")</f>
      </c>
      <c r="BK30" s="103">
        <f t="shared" si="13"/>
      </c>
      <c r="BL30" s="19">
        <f>IF(SAISIES!AS30&lt;&gt;"",SAISIES!AS30,"")</f>
      </c>
      <c r="BM30" s="21">
        <f>IF(SAISIES!AT30&lt;&gt;"",SAISIES!AT30,"")</f>
      </c>
      <c r="BN30" s="42">
        <f>IF(SAISIES!AU30&lt;&gt;"",SAISIES!AU30,"")</f>
      </c>
      <c r="BO30" s="103">
        <f t="shared" si="14"/>
      </c>
      <c r="BP30" s="37">
        <f>IF(SAISIES!AV30&lt;&gt;"",SAISIES!AV30,"")</f>
      </c>
      <c r="BQ30" s="21">
        <f>IF(SAISIES!AW30&lt;&gt;"",SAISIES!AW30,"")</f>
      </c>
      <c r="BR30" s="21">
        <f>IF(SAISIES!AX30&lt;&gt;"",SAISIES!AX30,"")</f>
      </c>
      <c r="BS30" s="21">
        <f>IF(SAISIES!AY30&lt;&gt;"",SAISIES!AY30,"")</f>
      </c>
      <c r="BT30" s="40">
        <f>IF(SAISIES!AZ30&lt;&gt;"",SAISIES!AZ30,"")</f>
      </c>
      <c r="BU30" s="40">
        <f>IF(SAISIES!BA30&lt;&gt;"",SAISIES!BA30,"")</f>
      </c>
      <c r="BV30" s="38">
        <f>IF(SAISIES!BB30&lt;&gt;"",SAISIES!BB30,"")</f>
      </c>
      <c r="BW30" s="103">
        <f t="shared" si="15"/>
      </c>
      <c r="BX30" s="18">
        <f t="shared" si="16"/>
      </c>
      <c r="BY30" s="196">
        <f t="shared" si="17"/>
      </c>
      <c r="BZ30" s="196">
        <f t="shared" si="18"/>
      </c>
      <c r="CA30" s="23"/>
      <c r="CB30" s="43">
        <f t="shared" si="33"/>
      </c>
      <c r="CC30" s="43">
        <f t="shared" si="34"/>
      </c>
      <c r="CD30" s="43">
        <f t="shared" si="35"/>
      </c>
      <c r="CE30" s="104">
        <f t="shared" si="36"/>
      </c>
      <c r="CF30" s="23"/>
      <c r="CG30" s="43">
        <f t="shared" si="19"/>
      </c>
      <c r="CH30" s="43">
        <f t="shared" si="20"/>
      </c>
      <c r="CI30" s="43">
        <f t="shared" si="21"/>
      </c>
      <c r="CJ30" s="104">
        <f t="shared" si="37"/>
      </c>
      <c r="CK30" s="23"/>
      <c r="CL30" s="43">
        <f t="shared" si="22"/>
      </c>
      <c r="CM30" s="43">
        <f t="shared" si="23"/>
      </c>
      <c r="CN30" s="43">
        <f t="shared" si="24"/>
      </c>
      <c r="CO30" s="104">
        <f t="shared" si="38"/>
      </c>
      <c r="CP30" s="23"/>
      <c r="CQ30" s="43">
        <f t="shared" si="25"/>
      </c>
      <c r="CR30" s="43">
        <f t="shared" si="26"/>
      </c>
      <c r="CS30" s="43">
        <f t="shared" si="27"/>
      </c>
      <c r="CT30" s="104">
        <f t="shared" si="39"/>
      </c>
      <c r="CU30" s="23"/>
      <c r="CV30" s="148">
        <f t="shared" si="40"/>
      </c>
      <c r="CW30" s="43">
        <f t="shared" si="41"/>
      </c>
      <c r="CX30" s="43">
        <f t="shared" si="42"/>
      </c>
      <c r="CY30" s="104">
        <f t="shared" si="43"/>
      </c>
    </row>
    <row r="31" spans="1:103" ht="12" customHeight="1">
      <c r="A31" s="18">
        <f>IF(SAISIES!A31&lt;&gt;"",SAISIES!A31,"")</f>
      </c>
      <c r="B31" s="195">
        <f>IF(SAISIES!B31&lt;&gt;"",SAISIES!B31,"")</f>
      </c>
      <c r="C31" s="195">
        <f>IF(SAISIES!C31&lt;&gt;"",SAISIES!C31,"")</f>
      </c>
      <c r="D31" s="37">
        <f>IF(SAISIES!D31&lt;&gt;"",SAISIES!D31,"")</f>
      </c>
      <c r="E31" s="39">
        <f>IF(SAISIES!E31&lt;&gt;"",SAISIES!E31,"")</f>
      </c>
      <c r="F31" s="38">
        <f>IF(SAISIES!F31&lt;&gt;"",SAISIES!F31,"")</f>
      </c>
      <c r="G31" s="99">
        <f t="shared" si="28"/>
      </c>
      <c r="H31" s="19">
        <f>IF(SAISIES!G31&lt;&gt;"",SAISIES!G31,"")</f>
      </c>
      <c r="I31" s="20">
        <f>IF(SAISIES!H31&lt;&gt;"",SAISIES!H31,"")</f>
      </c>
      <c r="J31" s="99">
        <f t="shared" si="0"/>
      </c>
      <c r="K31" s="18">
        <f t="shared" si="1"/>
      </c>
      <c r="L31" s="196">
        <f t="shared" si="29"/>
      </c>
      <c r="M31" s="196">
        <f t="shared" si="30"/>
      </c>
      <c r="N31" s="19">
        <f>IF(SAISIES!I31&lt;&gt;"",SAISIES!I31,"")</f>
      </c>
      <c r="O31" s="38">
        <f>IF(SAISIES!J31&lt;&gt;"",SAISIES!J31,"")</f>
      </c>
      <c r="P31" s="103">
        <f t="shared" si="2"/>
      </c>
      <c r="Q31" s="40">
        <f>IF(SAISIES!K31&lt;&gt;"",SAISIES!K31,"")</f>
      </c>
      <c r="R31" s="40">
        <f>IF(SAISIES!L31&lt;&gt;"",SAISIES!L31,"")</f>
      </c>
      <c r="S31" s="40">
        <f>IF(SAISIES!M31&lt;&gt;"",SAISIES!M31,"")</f>
      </c>
      <c r="T31" s="40">
        <f>IF(SAISIES!N31&lt;&gt;"",SAISIES!N31,"")</f>
      </c>
      <c r="U31" s="38">
        <f>IF(SAISIES!O31&lt;&gt;"",SAISIES!O31,"")</f>
      </c>
      <c r="V31" s="103">
        <f t="shared" si="3"/>
      </c>
      <c r="W31" s="37">
        <f>IF(SAISIES!P31&lt;&gt;"",SAISIES!P31,"")</f>
      </c>
      <c r="X31" s="38">
        <f>IF(SAISIES!Q31&lt;&gt;"",SAISIES!Q31,"")</f>
      </c>
      <c r="Y31" s="103">
        <f t="shared" si="4"/>
      </c>
      <c r="Z31" s="37">
        <f>IF(SAISIES!R31&lt;&gt;"",SAISIES!R31,"")</f>
      </c>
      <c r="AA31" s="40">
        <f>IF(SAISIES!S31&lt;&gt;"",SAISIES!S31,"")</f>
      </c>
      <c r="AB31" s="42">
        <f>IF(SAISIES!T31&lt;&gt;"",SAISIES!T31,"")</f>
      </c>
      <c r="AC31" s="103">
        <f t="shared" si="5"/>
      </c>
      <c r="AD31" s="37">
        <f>IF(SAISIES!U31&lt;&gt;"",SAISIES!U31,"")</f>
      </c>
      <c r="AE31" s="40">
        <f>IF(SAISIES!V31&lt;&gt;"",SAISIES!V31,"")</f>
      </c>
      <c r="AF31" s="40">
        <f>IF(SAISIES!W31&lt;&gt;"",SAISIES!W31,"")</f>
      </c>
      <c r="AG31" s="38">
        <f>IF(SAISIES!X31&lt;&gt;"",SAISIES!X31,"")</f>
      </c>
      <c r="AH31" s="103">
        <f t="shared" si="6"/>
      </c>
      <c r="AI31" s="18">
        <f t="shared" si="7"/>
      </c>
      <c r="AJ31" s="196">
        <f t="shared" si="31"/>
      </c>
      <c r="AK31" s="196">
        <f t="shared" si="32"/>
      </c>
      <c r="AL31" s="19">
        <f>IF(SAISIES!Y31&lt;&gt;"",SAISIES!Y31,"")</f>
      </c>
      <c r="AM31" s="22">
        <f>IF(SAISIES!Z31&lt;&gt;"",SAISIES!Z31,"")</f>
      </c>
      <c r="AN31" s="21">
        <f>IF(SAISIES!AA31&lt;&gt;"",SAISIES!AA31,"")</f>
      </c>
      <c r="AO31" s="21">
        <f>IF(SAISIES!AB31&lt;&gt;"",SAISIES!AB31,"")</f>
      </c>
      <c r="AP31" s="22">
        <f>IF(SAISIES!AC31&lt;&gt;"",SAISIES!AC31,"")</f>
      </c>
      <c r="AQ31" s="22">
        <f>IF(SAISIES!AD31&lt;&gt;"",SAISIES!AD31,"")</f>
      </c>
      <c r="AR31" s="22">
        <f>IF(SAISIES!AE31&lt;&gt;"",SAISIES!AE31,"")</f>
      </c>
      <c r="AS31" s="20">
        <f>IF(SAISIES!AF31&lt;&gt;"",SAISIES!AF31,"")</f>
      </c>
      <c r="AT31" s="99">
        <f t="shared" si="8"/>
      </c>
      <c r="AU31" s="19">
        <f>IF(SAISIES!AG31&lt;&gt;"",SAISIES!AG31,"")</f>
      </c>
      <c r="AV31" s="22">
        <f>IF(SAISIES!AH31&lt;&gt;"",SAISIES!AH31,"")</f>
      </c>
      <c r="AW31" s="22">
        <f>IF(SAISIES!AI31&lt;&gt;"",SAISIES!AI31,"")</f>
      </c>
      <c r="AX31" s="21">
        <f>IF(SAISIES!AJ31&lt;&gt;"",SAISIES!AJ31,"")</f>
      </c>
      <c r="AY31" s="22">
        <f>IF(SAISIES!AK31&lt;&gt;"",SAISIES!AK31,"")</f>
      </c>
      <c r="AZ31" s="22">
        <f>IF(SAISIES!AL31&lt;&gt;"",SAISIES!AL31,"")</f>
      </c>
      <c r="BA31" s="22">
        <f>IF(SAISIES!AM31&lt;&gt;"",SAISIES!AM31,"")</f>
      </c>
      <c r="BB31" s="20">
        <f>IF(SAISIES!AN31&lt;&gt;"",SAISIES!AN31,"")</f>
      </c>
      <c r="BC31" s="99">
        <f t="shared" si="9"/>
      </c>
      <c r="BD31" s="18">
        <f t="shared" si="10"/>
      </c>
      <c r="BE31" s="196">
        <f t="shared" si="11"/>
      </c>
      <c r="BF31" s="196">
        <f t="shared" si="12"/>
      </c>
      <c r="BG31" s="19">
        <f>IF(SAISIES!AO31&lt;&gt;"",SAISIES!AO31,"")</f>
      </c>
      <c r="BH31" s="21">
        <f>IF(SAISIES!AP31&lt;&gt;"",SAISIES!AP31,"")</f>
      </c>
      <c r="BI31" s="21">
        <f>IF(SAISIES!AQ31&lt;&gt;"",SAISIES!AQ31,"")</f>
      </c>
      <c r="BJ31" s="42">
        <f>IF(SAISIES!AR31&lt;&gt;"",SAISIES!AR31,"")</f>
      </c>
      <c r="BK31" s="103">
        <f t="shared" si="13"/>
      </c>
      <c r="BL31" s="19">
        <f>IF(SAISIES!AS31&lt;&gt;"",SAISIES!AS31,"")</f>
      </c>
      <c r="BM31" s="21">
        <f>IF(SAISIES!AT31&lt;&gt;"",SAISIES!AT31,"")</f>
      </c>
      <c r="BN31" s="42">
        <f>IF(SAISIES!AU31&lt;&gt;"",SAISIES!AU31,"")</f>
      </c>
      <c r="BO31" s="103">
        <f t="shared" si="14"/>
      </c>
      <c r="BP31" s="37">
        <f>IF(SAISIES!AV31&lt;&gt;"",SAISIES!AV31,"")</f>
      </c>
      <c r="BQ31" s="21">
        <f>IF(SAISIES!AW31&lt;&gt;"",SAISIES!AW31,"")</f>
      </c>
      <c r="BR31" s="21">
        <f>IF(SAISIES!AX31&lt;&gt;"",SAISIES!AX31,"")</f>
      </c>
      <c r="BS31" s="21">
        <f>IF(SAISIES!AY31&lt;&gt;"",SAISIES!AY31,"")</f>
      </c>
      <c r="BT31" s="40">
        <f>IF(SAISIES!AZ31&lt;&gt;"",SAISIES!AZ31,"")</f>
      </c>
      <c r="BU31" s="40">
        <f>IF(SAISIES!BA31&lt;&gt;"",SAISIES!BA31,"")</f>
      </c>
      <c r="BV31" s="38">
        <f>IF(SAISIES!BB31&lt;&gt;"",SAISIES!BB31,"")</f>
      </c>
      <c r="BW31" s="103">
        <f t="shared" si="15"/>
      </c>
      <c r="BX31" s="18">
        <f t="shared" si="16"/>
      </c>
      <c r="BY31" s="196">
        <f t="shared" si="17"/>
      </c>
      <c r="BZ31" s="196">
        <f t="shared" si="18"/>
      </c>
      <c r="CA31" s="23"/>
      <c r="CB31" s="43">
        <f t="shared" si="33"/>
      </c>
      <c r="CC31" s="43">
        <f t="shared" si="34"/>
      </c>
      <c r="CD31" s="43">
        <f t="shared" si="35"/>
      </c>
      <c r="CE31" s="104">
        <f t="shared" si="36"/>
      </c>
      <c r="CF31" s="23"/>
      <c r="CG31" s="43">
        <f t="shared" si="19"/>
      </c>
      <c r="CH31" s="43">
        <f t="shared" si="20"/>
      </c>
      <c r="CI31" s="43">
        <f t="shared" si="21"/>
      </c>
      <c r="CJ31" s="104">
        <f t="shared" si="37"/>
      </c>
      <c r="CK31" s="23"/>
      <c r="CL31" s="43">
        <f t="shared" si="22"/>
      </c>
      <c r="CM31" s="43">
        <f t="shared" si="23"/>
      </c>
      <c r="CN31" s="43">
        <f t="shared" si="24"/>
      </c>
      <c r="CO31" s="104">
        <f t="shared" si="38"/>
      </c>
      <c r="CP31" s="23"/>
      <c r="CQ31" s="43">
        <f t="shared" si="25"/>
      </c>
      <c r="CR31" s="43">
        <f t="shared" si="26"/>
      </c>
      <c r="CS31" s="43">
        <f t="shared" si="27"/>
      </c>
      <c r="CT31" s="104">
        <f t="shared" si="39"/>
      </c>
      <c r="CU31" s="23"/>
      <c r="CV31" s="148">
        <f t="shared" si="40"/>
      </c>
      <c r="CW31" s="43">
        <f t="shared" si="41"/>
      </c>
      <c r="CX31" s="43">
        <f t="shared" si="42"/>
      </c>
      <c r="CY31" s="104">
        <f t="shared" si="43"/>
      </c>
    </row>
    <row r="32" spans="1:103" ht="12" customHeight="1">
      <c r="A32" s="18">
        <f>IF(SAISIES!A32&lt;&gt;"",SAISIES!A32,"")</f>
      </c>
      <c r="B32" s="195">
        <f>IF(SAISIES!B32&lt;&gt;"",SAISIES!B32,"")</f>
      </c>
      <c r="C32" s="195">
        <f>IF(SAISIES!C32&lt;&gt;"",SAISIES!C32,"")</f>
      </c>
      <c r="D32" s="37">
        <f>IF(SAISIES!D32&lt;&gt;"",SAISIES!D32,"")</f>
      </c>
      <c r="E32" s="39">
        <f>IF(SAISIES!E32&lt;&gt;"",SAISIES!E32,"")</f>
      </c>
      <c r="F32" s="38">
        <f>IF(SAISIES!F32&lt;&gt;"",SAISIES!F32,"")</f>
      </c>
      <c r="G32" s="99">
        <f t="shared" si="28"/>
      </c>
      <c r="H32" s="19">
        <f>IF(SAISIES!G32&lt;&gt;"",SAISIES!G32,"")</f>
      </c>
      <c r="I32" s="20">
        <f>IF(SAISIES!H32&lt;&gt;"",SAISIES!H32,"")</f>
      </c>
      <c r="J32" s="99">
        <f t="shared" si="0"/>
      </c>
      <c r="K32" s="18">
        <f t="shared" si="1"/>
      </c>
      <c r="L32" s="196">
        <f t="shared" si="29"/>
      </c>
      <c r="M32" s="196">
        <f t="shared" si="30"/>
      </c>
      <c r="N32" s="19">
        <f>IF(SAISIES!I32&lt;&gt;"",SAISIES!I32,"")</f>
      </c>
      <c r="O32" s="38">
        <f>IF(SAISIES!J32&lt;&gt;"",SAISIES!J32,"")</f>
      </c>
      <c r="P32" s="103">
        <f t="shared" si="2"/>
      </c>
      <c r="Q32" s="40">
        <f>IF(SAISIES!K32&lt;&gt;"",SAISIES!K32,"")</f>
      </c>
      <c r="R32" s="40">
        <f>IF(SAISIES!L32&lt;&gt;"",SAISIES!L32,"")</f>
      </c>
      <c r="S32" s="40">
        <f>IF(SAISIES!M32&lt;&gt;"",SAISIES!M32,"")</f>
      </c>
      <c r="T32" s="40">
        <f>IF(SAISIES!N32&lt;&gt;"",SAISIES!N32,"")</f>
      </c>
      <c r="U32" s="38">
        <f>IF(SAISIES!O32&lt;&gt;"",SAISIES!O32,"")</f>
      </c>
      <c r="V32" s="103">
        <f t="shared" si="3"/>
      </c>
      <c r="W32" s="37">
        <f>IF(SAISIES!P32&lt;&gt;"",SAISIES!P32,"")</f>
      </c>
      <c r="X32" s="38">
        <f>IF(SAISIES!Q32&lt;&gt;"",SAISIES!Q32,"")</f>
      </c>
      <c r="Y32" s="103">
        <f t="shared" si="4"/>
      </c>
      <c r="Z32" s="37">
        <f>IF(SAISIES!R32&lt;&gt;"",SAISIES!R32,"")</f>
      </c>
      <c r="AA32" s="40">
        <f>IF(SAISIES!S32&lt;&gt;"",SAISIES!S32,"")</f>
      </c>
      <c r="AB32" s="42">
        <f>IF(SAISIES!T32&lt;&gt;"",SAISIES!T32,"")</f>
      </c>
      <c r="AC32" s="103">
        <f t="shared" si="5"/>
      </c>
      <c r="AD32" s="37">
        <f>IF(SAISIES!U32&lt;&gt;"",SAISIES!U32,"")</f>
      </c>
      <c r="AE32" s="40">
        <f>IF(SAISIES!V32&lt;&gt;"",SAISIES!V32,"")</f>
      </c>
      <c r="AF32" s="40">
        <f>IF(SAISIES!W32&lt;&gt;"",SAISIES!W32,"")</f>
      </c>
      <c r="AG32" s="38">
        <f>IF(SAISIES!X32&lt;&gt;"",SAISIES!X32,"")</f>
      </c>
      <c r="AH32" s="103">
        <f t="shared" si="6"/>
      </c>
      <c r="AI32" s="18">
        <f t="shared" si="7"/>
      </c>
      <c r="AJ32" s="196">
        <f t="shared" si="31"/>
      </c>
      <c r="AK32" s="196">
        <f t="shared" si="32"/>
      </c>
      <c r="AL32" s="19">
        <f>IF(SAISIES!Y32&lt;&gt;"",SAISIES!Y32,"")</f>
      </c>
      <c r="AM32" s="22">
        <f>IF(SAISIES!Z32&lt;&gt;"",SAISIES!Z32,"")</f>
      </c>
      <c r="AN32" s="21">
        <f>IF(SAISIES!AA32&lt;&gt;"",SAISIES!AA32,"")</f>
      </c>
      <c r="AO32" s="21">
        <f>IF(SAISIES!AB32&lt;&gt;"",SAISIES!AB32,"")</f>
      </c>
      <c r="AP32" s="22">
        <f>IF(SAISIES!AC32&lt;&gt;"",SAISIES!AC32,"")</f>
      </c>
      <c r="AQ32" s="22">
        <f>IF(SAISIES!AD32&lt;&gt;"",SAISIES!AD32,"")</f>
      </c>
      <c r="AR32" s="22">
        <f>IF(SAISIES!AE32&lt;&gt;"",SAISIES!AE32,"")</f>
      </c>
      <c r="AS32" s="20">
        <f>IF(SAISIES!AF32&lt;&gt;"",SAISIES!AF32,"")</f>
      </c>
      <c r="AT32" s="99">
        <f t="shared" si="8"/>
      </c>
      <c r="AU32" s="19">
        <f>IF(SAISIES!AG32&lt;&gt;"",SAISIES!AG32,"")</f>
      </c>
      <c r="AV32" s="22">
        <f>IF(SAISIES!AH32&lt;&gt;"",SAISIES!AH32,"")</f>
      </c>
      <c r="AW32" s="22">
        <f>IF(SAISIES!AI32&lt;&gt;"",SAISIES!AI32,"")</f>
      </c>
      <c r="AX32" s="21">
        <f>IF(SAISIES!AJ32&lt;&gt;"",SAISIES!AJ32,"")</f>
      </c>
      <c r="AY32" s="22">
        <f>IF(SAISIES!AK32&lt;&gt;"",SAISIES!AK32,"")</f>
      </c>
      <c r="AZ32" s="22">
        <f>IF(SAISIES!AL32&lt;&gt;"",SAISIES!AL32,"")</f>
      </c>
      <c r="BA32" s="22">
        <f>IF(SAISIES!AM32&lt;&gt;"",SAISIES!AM32,"")</f>
      </c>
      <c r="BB32" s="20">
        <f>IF(SAISIES!AN32&lt;&gt;"",SAISIES!AN32,"")</f>
      </c>
      <c r="BC32" s="99">
        <f t="shared" si="9"/>
      </c>
      <c r="BD32" s="18">
        <f t="shared" si="10"/>
      </c>
      <c r="BE32" s="196">
        <f t="shared" si="11"/>
      </c>
      <c r="BF32" s="196">
        <f t="shared" si="12"/>
      </c>
      <c r="BG32" s="19">
        <f>IF(SAISIES!AO32&lt;&gt;"",SAISIES!AO32,"")</f>
      </c>
      <c r="BH32" s="21">
        <f>IF(SAISIES!AP32&lt;&gt;"",SAISIES!AP32,"")</f>
      </c>
      <c r="BI32" s="21">
        <f>IF(SAISIES!AQ32&lt;&gt;"",SAISIES!AQ32,"")</f>
      </c>
      <c r="BJ32" s="42">
        <f>IF(SAISIES!AR32&lt;&gt;"",SAISIES!AR32,"")</f>
      </c>
      <c r="BK32" s="103">
        <f t="shared" si="13"/>
      </c>
      <c r="BL32" s="19">
        <f>IF(SAISIES!AS32&lt;&gt;"",SAISIES!AS32,"")</f>
      </c>
      <c r="BM32" s="21">
        <f>IF(SAISIES!AT32&lt;&gt;"",SAISIES!AT32,"")</f>
      </c>
      <c r="BN32" s="42">
        <f>IF(SAISIES!AU32&lt;&gt;"",SAISIES!AU32,"")</f>
      </c>
      <c r="BO32" s="103">
        <f t="shared" si="14"/>
      </c>
      <c r="BP32" s="37">
        <f>IF(SAISIES!AV32&lt;&gt;"",SAISIES!AV32,"")</f>
      </c>
      <c r="BQ32" s="21">
        <f>IF(SAISIES!AW32&lt;&gt;"",SAISIES!AW32,"")</f>
      </c>
      <c r="BR32" s="21">
        <f>IF(SAISIES!AX32&lt;&gt;"",SAISIES!AX32,"")</f>
      </c>
      <c r="BS32" s="21">
        <f>IF(SAISIES!AY32&lt;&gt;"",SAISIES!AY32,"")</f>
      </c>
      <c r="BT32" s="40">
        <f>IF(SAISIES!AZ32&lt;&gt;"",SAISIES!AZ32,"")</f>
      </c>
      <c r="BU32" s="40">
        <f>IF(SAISIES!BA32&lt;&gt;"",SAISIES!BA32,"")</f>
      </c>
      <c r="BV32" s="38">
        <f>IF(SAISIES!BB32&lt;&gt;"",SAISIES!BB32,"")</f>
      </c>
      <c r="BW32" s="103">
        <f t="shared" si="15"/>
      </c>
      <c r="BX32" s="18">
        <f t="shared" si="16"/>
      </c>
      <c r="BY32" s="196">
        <f t="shared" si="17"/>
      </c>
      <c r="BZ32" s="196">
        <f t="shared" si="18"/>
      </c>
      <c r="CA32" s="23"/>
      <c r="CB32" s="43">
        <f t="shared" si="33"/>
      </c>
      <c r="CC32" s="43">
        <f t="shared" si="34"/>
      </c>
      <c r="CD32" s="43">
        <f t="shared" si="35"/>
      </c>
      <c r="CE32" s="104">
        <f t="shared" si="36"/>
      </c>
      <c r="CF32" s="23"/>
      <c r="CG32" s="43">
        <f t="shared" si="19"/>
      </c>
      <c r="CH32" s="43">
        <f t="shared" si="20"/>
      </c>
      <c r="CI32" s="43">
        <f t="shared" si="21"/>
      </c>
      <c r="CJ32" s="104">
        <f t="shared" si="37"/>
      </c>
      <c r="CK32" s="23"/>
      <c r="CL32" s="43">
        <f t="shared" si="22"/>
      </c>
      <c r="CM32" s="43">
        <f t="shared" si="23"/>
      </c>
      <c r="CN32" s="43">
        <f t="shared" si="24"/>
      </c>
      <c r="CO32" s="104">
        <f t="shared" si="38"/>
      </c>
      <c r="CP32" s="23"/>
      <c r="CQ32" s="43">
        <f t="shared" si="25"/>
      </c>
      <c r="CR32" s="43">
        <f t="shared" si="26"/>
      </c>
      <c r="CS32" s="43">
        <f t="shared" si="27"/>
      </c>
      <c r="CT32" s="104">
        <f t="shared" si="39"/>
      </c>
      <c r="CU32" s="23"/>
      <c r="CV32" s="148">
        <f t="shared" si="40"/>
      </c>
      <c r="CW32" s="43">
        <f t="shared" si="41"/>
      </c>
      <c r="CX32" s="43">
        <f t="shared" si="42"/>
      </c>
      <c r="CY32" s="104">
        <f t="shared" si="43"/>
      </c>
    </row>
    <row r="33" spans="1:103" ht="12" customHeight="1">
      <c r="A33" s="18">
        <f>IF(SAISIES!A33&lt;&gt;"",SAISIES!A33,"")</f>
      </c>
      <c r="B33" s="195">
        <f>IF(SAISIES!B33&lt;&gt;"",SAISIES!B33,"")</f>
      </c>
      <c r="C33" s="195">
        <f>IF(SAISIES!C33&lt;&gt;"",SAISIES!C33,"")</f>
      </c>
      <c r="D33" s="37">
        <f>IF(SAISIES!D33&lt;&gt;"",SAISIES!D33,"")</f>
      </c>
      <c r="E33" s="39">
        <f>IF(SAISIES!E33&lt;&gt;"",SAISIES!E33,"")</f>
      </c>
      <c r="F33" s="38">
        <f>IF(SAISIES!F33&lt;&gt;"",SAISIES!F33,"")</f>
      </c>
      <c r="G33" s="99">
        <f t="shared" si="28"/>
      </c>
      <c r="H33" s="19">
        <f>IF(SAISIES!G33&lt;&gt;"",SAISIES!G33,"")</f>
      </c>
      <c r="I33" s="20">
        <f>IF(SAISIES!H33&lt;&gt;"",SAISIES!H33,"")</f>
      </c>
      <c r="J33" s="99">
        <f t="shared" si="0"/>
      </c>
      <c r="K33" s="18">
        <f t="shared" si="1"/>
      </c>
      <c r="L33" s="196">
        <f t="shared" si="29"/>
      </c>
      <c r="M33" s="196">
        <f t="shared" si="30"/>
      </c>
      <c r="N33" s="19">
        <f>IF(SAISIES!I33&lt;&gt;"",SAISIES!I33,"")</f>
      </c>
      <c r="O33" s="38">
        <f>IF(SAISIES!J33&lt;&gt;"",SAISIES!J33,"")</f>
      </c>
      <c r="P33" s="103">
        <f t="shared" si="2"/>
      </c>
      <c r="Q33" s="40">
        <f>IF(SAISIES!K33&lt;&gt;"",SAISIES!K33,"")</f>
      </c>
      <c r="R33" s="40">
        <f>IF(SAISIES!L33&lt;&gt;"",SAISIES!L33,"")</f>
      </c>
      <c r="S33" s="40">
        <f>IF(SAISIES!M33&lt;&gt;"",SAISIES!M33,"")</f>
      </c>
      <c r="T33" s="40">
        <f>IF(SAISIES!N33&lt;&gt;"",SAISIES!N33,"")</f>
      </c>
      <c r="U33" s="38">
        <f>IF(SAISIES!O33&lt;&gt;"",SAISIES!O33,"")</f>
      </c>
      <c r="V33" s="103">
        <f t="shared" si="3"/>
      </c>
      <c r="W33" s="37">
        <f>IF(SAISIES!P33&lt;&gt;"",SAISIES!P33,"")</f>
      </c>
      <c r="X33" s="38">
        <f>IF(SAISIES!Q33&lt;&gt;"",SAISIES!Q33,"")</f>
      </c>
      <c r="Y33" s="103">
        <f t="shared" si="4"/>
      </c>
      <c r="Z33" s="37">
        <f>IF(SAISIES!R33&lt;&gt;"",SAISIES!R33,"")</f>
      </c>
      <c r="AA33" s="40">
        <f>IF(SAISIES!S33&lt;&gt;"",SAISIES!S33,"")</f>
      </c>
      <c r="AB33" s="42">
        <f>IF(SAISIES!T33&lt;&gt;"",SAISIES!T33,"")</f>
      </c>
      <c r="AC33" s="103">
        <f t="shared" si="5"/>
      </c>
      <c r="AD33" s="37">
        <f>IF(SAISIES!U33&lt;&gt;"",SAISIES!U33,"")</f>
      </c>
      <c r="AE33" s="40">
        <f>IF(SAISIES!V33&lt;&gt;"",SAISIES!V33,"")</f>
      </c>
      <c r="AF33" s="40">
        <f>IF(SAISIES!W33&lt;&gt;"",SAISIES!W33,"")</f>
      </c>
      <c r="AG33" s="38">
        <f>IF(SAISIES!X33&lt;&gt;"",SAISIES!X33,"")</f>
      </c>
      <c r="AH33" s="103">
        <f t="shared" si="6"/>
      </c>
      <c r="AI33" s="18">
        <f t="shared" si="7"/>
      </c>
      <c r="AJ33" s="196">
        <f t="shared" si="31"/>
      </c>
      <c r="AK33" s="196">
        <f t="shared" si="32"/>
      </c>
      <c r="AL33" s="19">
        <f>IF(SAISIES!Y33&lt;&gt;"",SAISIES!Y33,"")</f>
      </c>
      <c r="AM33" s="22">
        <f>IF(SAISIES!Z33&lt;&gt;"",SAISIES!Z33,"")</f>
      </c>
      <c r="AN33" s="21">
        <f>IF(SAISIES!AA33&lt;&gt;"",SAISIES!AA33,"")</f>
      </c>
      <c r="AO33" s="21">
        <f>IF(SAISIES!AB33&lt;&gt;"",SAISIES!AB33,"")</f>
      </c>
      <c r="AP33" s="22">
        <f>IF(SAISIES!AC33&lt;&gt;"",SAISIES!AC33,"")</f>
      </c>
      <c r="AQ33" s="22">
        <f>IF(SAISIES!AD33&lt;&gt;"",SAISIES!AD33,"")</f>
      </c>
      <c r="AR33" s="22">
        <f>IF(SAISIES!AE33&lt;&gt;"",SAISIES!AE33,"")</f>
      </c>
      <c r="AS33" s="20">
        <f>IF(SAISIES!AF33&lt;&gt;"",SAISIES!AF33,"")</f>
      </c>
      <c r="AT33" s="99">
        <f t="shared" si="8"/>
      </c>
      <c r="AU33" s="19">
        <f>IF(SAISIES!AG33&lt;&gt;"",SAISIES!AG33,"")</f>
      </c>
      <c r="AV33" s="22">
        <f>IF(SAISIES!AH33&lt;&gt;"",SAISIES!AH33,"")</f>
      </c>
      <c r="AW33" s="22">
        <f>IF(SAISIES!AI33&lt;&gt;"",SAISIES!AI33,"")</f>
      </c>
      <c r="AX33" s="21">
        <f>IF(SAISIES!AJ33&lt;&gt;"",SAISIES!AJ33,"")</f>
      </c>
      <c r="AY33" s="22">
        <f>IF(SAISIES!AK33&lt;&gt;"",SAISIES!AK33,"")</f>
      </c>
      <c r="AZ33" s="22">
        <f>IF(SAISIES!AL33&lt;&gt;"",SAISIES!AL33,"")</f>
      </c>
      <c r="BA33" s="22">
        <f>IF(SAISIES!AM33&lt;&gt;"",SAISIES!AM33,"")</f>
      </c>
      <c r="BB33" s="20">
        <f>IF(SAISIES!AN33&lt;&gt;"",SAISIES!AN33,"")</f>
      </c>
      <c r="BC33" s="99">
        <f t="shared" si="9"/>
      </c>
      <c r="BD33" s="18">
        <f t="shared" si="10"/>
      </c>
      <c r="BE33" s="196">
        <f t="shared" si="11"/>
      </c>
      <c r="BF33" s="196">
        <f t="shared" si="12"/>
      </c>
      <c r="BG33" s="19">
        <f>IF(SAISIES!AO33&lt;&gt;"",SAISIES!AO33,"")</f>
      </c>
      <c r="BH33" s="21">
        <f>IF(SAISIES!AP33&lt;&gt;"",SAISIES!AP33,"")</f>
      </c>
      <c r="BI33" s="21">
        <f>IF(SAISIES!AQ33&lt;&gt;"",SAISIES!AQ33,"")</f>
      </c>
      <c r="BJ33" s="42">
        <f>IF(SAISIES!AR33&lt;&gt;"",SAISIES!AR33,"")</f>
      </c>
      <c r="BK33" s="103">
        <f t="shared" si="13"/>
      </c>
      <c r="BL33" s="19">
        <f>IF(SAISIES!AS33&lt;&gt;"",SAISIES!AS33,"")</f>
      </c>
      <c r="BM33" s="21">
        <f>IF(SAISIES!AT33&lt;&gt;"",SAISIES!AT33,"")</f>
      </c>
      <c r="BN33" s="42">
        <f>IF(SAISIES!AU33&lt;&gt;"",SAISIES!AU33,"")</f>
      </c>
      <c r="BO33" s="103">
        <f t="shared" si="14"/>
      </c>
      <c r="BP33" s="37">
        <f>IF(SAISIES!AV33&lt;&gt;"",SAISIES!AV33,"")</f>
      </c>
      <c r="BQ33" s="21">
        <f>IF(SAISIES!AW33&lt;&gt;"",SAISIES!AW33,"")</f>
      </c>
      <c r="BR33" s="21">
        <f>IF(SAISIES!AX33&lt;&gt;"",SAISIES!AX33,"")</f>
      </c>
      <c r="BS33" s="21">
        <f>IF(SAISIES!AY33&lt;&gt;"",SAISIES!AY33,"")</f>
      </c>
      <c r="BT33" s="40">
        <f>IF(SAISIES!AZ33&lt;&gt;"",SAISIES!AZ33,"")</f>
      </c>
      <c r="BU33" s="40">
        <f>IF(SAISIES!BA33&lt;&gt;"",SAISIES!BA33,"")</f>
      </c>
      <c r="BV33" s="38">
        <f>IF(SAISIES!BB33&lt;&gt;"",SAISIES!BB33,"")</f>
      </c>
      <c r="BW33" s="103">
        <f t="shared" si="15"/>
      </c>
      <c r="BX33" s="18">
        <f t="shared" si="16"/>
      </c>
      <c r="BY33" s="196">
        <f t="shared" si="17"/>
      </c>
      <c r="BZ33" s="196">
        <f t="shared" si="18"/>
      </c>
      <c r="CA33" s="23"/>
      <c r="CB33" s="43">
        <f t="shared" si="33"/>
      </c>
      <c r="CC33" s="43">
        <f t="shared" si="34"/>
      </c>
      <c r="CD33" s="43">
        <f t="shared" si="35"/>
      </c>
      <c r="CE33" s="104">
        <f t="shared" si="36"/>
      </c>
      <c r="CF33" s="23"/>
      <c r="CG33" s="43">
        <f t="shared" si="19"/>
      </c>
      <c r="CH33" s="43">
        <f t="shared" si="20"/>
      </c>
      <c r="CI33" s="43">
        <f t="shared" si="21"/>
      </c>
      <c r="CJ33" s="104">
        <f t="shared" si="37"/>
      </c>
      <c r="CK33" s="23"/>
      <c r="CL33" s="43">
        <f t="shared" si="22"/>
      </c>
      <c r="CM33" s="43">
        <f t="shared" si="23"/>
      </c>
      <c r="CN33" s="43">
        <f t="shared" si="24"/>
      </c>
      <c r="CO33" s="104">
        <f t="shared" si="38"/>
      </c>
      <c r="CP33" s="23"/>
      <c r="CQ33" s="43">
        <f t="shared" si="25"/>
      </c>
      <c r="CR33" s="43">
        <f t="shared" si="26"/>
      </c>
      <c r="CS33" s="43">
        <f t="shared" si="27"/>
      </c>
      <c r="CT33" s="104">
        <f t="shared" si="39"/>
      </c>
      <c r="CU33" s="23"/>
      <c r="CV33" s="148">
        <f t="shared" si="40"/>
      </c>
      <c r="CW33" s="43">
        <f t="shared" si="41"/>
      </c>
      <c r="CX33" s="43">
        <f t="shared" si="42"/>
      </c>
      <c r="CY33" s="104">
        <f t="shared" si="43"/>
      </c>
    </row>
    <row r="34" spans="1:103" ht="12" customHeight="1">
      <c r="A34" s="18">
        <f>IF(SAISIES!A34&lt;&gt;"",SAISIES!A34,"")</f>
      </c>
      <c r="B34" s="195">
        <f>IF(SAISIES!B34&lt;&gt;"",SAISIES!B34,"")</f>
      </c>
      <c r="C34" s="195">
        <f>IF(SAISIES!C34&lt;&gt;"",SAISIES!C34,"")</f>
      </c>
      <c r="D34" s="37">
        <f>IF(SAISIES!D34&lt;&gt;"",SAISIES!D34,"")</f>
      </c>
      <c r="E34" s="39">
        <f>IF(SAISIES!E34&lt;&gt;"",SAISIES!E34,"")</f>
      </c>
      <c r="F34" s="38">
        <f>IF(SAISIES!F34&lt;&gt;"",SAISIES!F34,"")</f>
      </c>
      <c r="G34" s="99">
        <f t="shared" si="28"/>
      </c>
      <c r="H34" s="19">
        <f>IF(SAISIES!G34&lt;&gt;"",SAISIES!G34,"")</f>
      </c>
      <c r="I34" s="20">
        <f>IF(SAISIES!H34&lt;&gt;"",SAISIES!H34,"")</f>
      </c>
      <c r="J34" s="99">
        <f t="shared" si="0"/>
      </c>
      <c r="K34" s="18">
        <f t="shared" si="1"/>
      </c>
      <c r="L34" s="196">
        <f t="shared" si="29"/>
      </c>
      <c r="M34" s="196">
        <f t="shared" si="30"/>
      </c>
      <c r="N34" s="19">
        <f>IF(SAISIES!I34&lt;&gt;"",SAISIES!I34,"")</f>
      </c>
      <c r="O34" s="38">
        <f>IF(SAISIES!J34&lt;&gt;"",SAISIES!J34,"")</f>
      </c>
      <c r="P34" s="103">
        <f t="shared" si="2"/>
      </c>
      <c r="Q34" s="40">
        <f>IF(SAISIES!K34&lt;&gt;"",SAISIES!K34,"")</f>
      </c>
      <c r="R34" s="40">
        <f>IF(SAISIES!L34&lt;&gt;"",SAISIES!L34,"")</f>
      </c>
      <c r="S34" s="40">
        <f>IF(SAISIES!M34&lt;&gt;"",SAISIES!M34,"")</f>
      </c>
      <c r="T34" s="40">
        <f>IF(SAISIES!N34&lt;&gt;"",SAISIES!N34,"")</f>
      </c>
      <c r="U34" s="38">
        <f>IF(SAISIES!O34&lt;&gt;"",SAISIES!O34,"")</f>
      </c>
      <c r="V34" s="103">
        <f t="shared" si="3"/>
      </c>
      <c r="W34" s="37">
        <f>IF(SAISIES!P34&lt;&gt;"",SAISIES!P34,"")</f>
      </c>
      <c r="X34" s="38">
        <f>IF(SAISIES!Q34&lt;&gt;"",SAISIES!Q34,"")</f>
      </c>
      <c r="Y34" s="103">
        <f t="shared" si="4"/>
      </c>
      <c r="Z34" s="37">
        <f>IF(SAISIES!R34&lt;&gt;"",SAISIES!R34,"")</f>
      </c>
      <c r="AA34" s="40">
        <f>IF(SAISIES!S34&lt;&gt;"",SAISIES!S34,"")</f>
      </c>
      <c r="AB34" s="42">
        <f>IF(SAISIES!T34&lt;&gt;"",SAISIES!T34,"")</f>
      </c>
      <c r="AC34" s="103">
        <f t="shared" si="5"/>
      </c>
      <c r="AD34" s="37">
        <f>IF(SAISIES!U34&lt;&gt;"",SAISIES!U34,"")</f>
      </c>
      <c r="AE34" s="40">
        <f>IF(SAISIES!V34&lt;&gt;"",SAISIES!V34,"")</f>
      </c>
      <c r="AF34" s="40">
        <f>IF(SAISIES!W34&lt;&gt;"",SAISIES!W34,"")</f>
      </c>
      <c r="AG34" s="38">
        <f>IF(SAISIES!X34&lt;&gt;"",SAISIES!X34,"")</f>
      </c>
      <c r="AH34" s="103">
        <f t="shared" si="6"/>
      </c>
      <c r="AI34" s="18">
        <f t="shared" si="7"/>
      </c>
      <c r="AJ34" s="196">
        <f t="shared" si="31"/>
      </c>
      <c r="AK34" s="196">
        <f t="shared" si="32"/>
      </c>
      <c r="AL34" s="19">
        <f>IF(SAISIES!Y34&lt;&gt;"",SAISIES!Y34,"")</f>
      </c>
      <c r="AM34" s="22">
        <f>IF(SAISIES!Z34&lt;&gt;"",SAISIES!Z34,"")</f>
      </c>
      <c r="AN34" s="21">
        <f>IF(SAISIES!AA34&lt;&gt;"",SAISIES!AA34,"")</f>
      </c>
      <c r="AO34" s="21">
        <f>IF(SAISIES!AB34&lt;&gt;"",SAISIES!AB34,"")</f>
      </c>
      <c r="AP34" s="22">
        <f>IF(SAISIES!AC34&lt;&gt;"",SAISIES!AC34,"")</f>
      </c>
      <c r="AQ34" s="22">
        <f>IF(SAISIES!AD34&lt;&gt;"",SAISIES!AD34,"")</f>
      </c>
      <c r="AR34" s="22">
        <f>IF(SAISIES!AE34&lt;&gt;"",SAISIES!AE34,"")</f>
      </c>
      <c r="AS34" s="20">
        <f>IF(SAISIES!AF34&lt;&gt;"",SAISIES!AF34,"")</f>
      </c>
      <c r="AT34" s="99">
        <f t="shared" si="8"/>
      </c>
      <c r="AU34" s="19">
        <f>IF(SAISIES!AG34&lt;&gt;"",SAISIES!AG34,"")</f>
      </c>
      <c r="AV34" s="22">
        <f>IF(SAISIES!AH34&lt;&gt;"",SAISIES!AH34,"")</f>
      </c>
      <c r="AW34" s="22">
        <f>IF(SAISIES!AI34&lt;&gt;"",SAISIES!AI34,"")</f>
      </c>
      <c r="AX34" s="21">
        <f>IF(SAISIES!AJ34&lt;&gt;"",SAISIES!AJ34,"")</f>
      </c>
      <c r="AY34" s="22">
        <f>IF(SAISIES!AK34&lt;&gt;"",SAISIES!AK34,"")</f>
      </c>
      <c r="AZ34" s="22">
        <f>IF(SAISIES!AL34&lt;&gt;"",SAISIES!AL34,"")</f>
      </c>
      <c r="BA34" s="22">
        <f>IF(SAISIES!AM34&lt;&gt;"",SAISIES!AM34,"")</f>
      </c>
      <c r="BB34" s="20">
        <f>IF(SAISIES!AN34&lt;&gt;"",SAISIES!AN34,"")</f>
      </c>
      <c r="BC34" s="99">
        <f t="shared" si="9"/>
      </c>
      <c r="BD34" s="18">
        <f t="shared" si="10"/>
      </c>
      <c r="BE34" s="196">
        <f t="shared" si="11"/>
      </c>
      <c r="BF34" s="196">
        <f t="shared" si="12"/>
      </c>
      <c r="BG34" s="19">
        <f>IF(SAISIES!AO34&lt;&gt;"",SAISIES!AO34,"")</f>
      </c>
      <c r="BH34" s="21">
        <f>IF(SAISIES!AP34&lt;&gt;"",SAISIES!AP34,"")</f>
      </c>
      <c r="BI34" s="21">
        <f>IF(SAISIES!AQ34&lt;&gt;"",SAISIES!AQ34,"")</f>
      </c>
      <c r="BJ34" s="42">
        <f>IF(SAISIES!AR34&lt;&gt;"",SAISIES!AR34,"")</f>
      </c>
      <c r="BK34" s="103">
        <f t="shared" si="13"/>
      </c>
      <c r="BL34" s="19">
        <f>IF(SAISIES!AS34&lt;&gt;"",SAISIES!AS34,"")</f>
      </c>
      <c r="BM34" s="21">
        <f>IF(SAISIES!AT34&lt;&gt;"",SAISIES!AT34,"")</f>
      </c>
      <c r="BN34" s="42">
        <f>IF(SAISIES!AU34&lt;&gt;"",SAISIES!AU34,"")</f>
      </c>
      <c r="BO34" s="103">
        <f t="shared" si="14"/>
      </c>
      <c r="BP34" s="37">
        <f>IF(SAISIES!AV34&lt;&gt;"",SAISIES!AV34,"")</f>
      </c>
      <c r="BQ34" s="21">
        <f>IF(SAISIES!AW34&lt;&gt;"",SAISIES!AW34,"")</f>
      </c>
      <c r="BR34" s="21">
        <f>IF(SAISIES!AX34&lt;&gt;"",SAISIES!AX34,"")</f>
      </c>
      <c r="BS34" s="21">
        <f>IF(SAISIES!AY34&lt;&gt;"",SAISIES!AY34,"")</f>
      </c>
      <c r="BT34" s="40">
        <f>IF(SAISIES!AZ34&lt;&gt;"",SAISIES!AZ34,"")</f>
      </c>
      <c r="BU34" s="40">
        <f>IF(SAISIES!BA34&lt;&gt;"",SAISIES!BA34,"")</f>
      </c>
      <c r="BV34" s="38">
        <f>IF(SAISIES!BB34&lt;&gt;"",SAISIES!BB34,"")</f>
      </c>
      <c r="BW34" s="103">
        <f t="shared" si="15"/>
      </c>
      <c r="BX34" s="18">
        <f t="shared" si="16"/>
      </c>
      <c r="BY34" s="196">
        <f t="shared" si="17"/>
      </c>
      <c r="BZ34" s="196">
        <f t="shared" si="18"/>
      </c>
      <c r="CA34" s="23"/>
      <c r="CB34" s="43">
        <f t="shared" si="33"/>
      </c>
      <c r="CC34" s="43">
        <f t="shared" si="34"/>
      </c>
      <c r="CD34" s="43">
        <f t="shared" si="35"/>
      </c>
      <c r="CE34" s="104">
        <f t="shared" si="36"/>
      </c>
      <c r="CF34" s="23"/>
      <c r="CG34" s="43">
        <f t="shared" si="19"/>
      </c>
      <c r="CH34" s="43">
        <f t="shared" si="20"/>
      </c>
      <c r="CI34" s="43">
        <f t="shared" si="21"/>
      </c>
      <c r="CJ34" s="104">
        <f t="shared" si="37"/>
      </c>
      <c r="CK34" s="23"/>
      <c r="CL34" s="43">
        <f t="shared" si="22"/>
      </c>
      <c r="CM34" s="43">
        <f t="shared" si="23"/>
      </c>
      <c r="CN34" s="43">
        <f t="shared" si="24"/>
      </c>
      <c r="CO34" s="104">
        <f t="shared" si="38"/>
      </c>
      <c r="CP34" s="23"/>
      <c r="CQ34" s="43">
        <f t="shared" si="25"/>
      </c>
      <c r="CR34" s="43">
        <f t="shared" si="26"/>
      </c>
      <c r="CS34" s="43">
        <f t="shared" si="27"/>
      </c>
      <c r="CT34" s="104">
        <f t="shared" si="39"/>
      </c>
      <c r="CU34" s="23"/>
      <c r="CV34" s="148">
        <f t="shared" si="40"/>
      </c>
      <c r="CW34" s="43">
        <f t="shared" si="41"/>
      </c>
      <c r="CX34" s="43">
        <f t="shared" si="42"/>
      </c>
      <c r="CY34" s="104">
        <f t="shared" si="43"/>
      </c>
    </row>
    <row r="35" spans="1:103" ht="12" customHeight="1">
      <c r="A35" s="18">
        <f>IF(SAISIES!A35&lt;&gt;"",SAISIES!A35,"")</f>
      </c>
      <c r="B35" s="195">
        <f>IF(SAISIES!B35&lt;&gt;"",SAISIES!B35,"")</f>
      </c>
      <c r="C35" s="195">
        <f>IF(SAISIES!C35&lt;&gt;"",SAISIES!C35,"")</f>
      </c>
      <c r="D35" s="37">
        <f>IF(SAISIES!D35&lt;&gt;"",SAISIES!D35,"")</f>
      </c>
      <c r="E35" s="39">
        <f>IF(SAISIES!E35&lt;&gt;"",SAISIES!E35,"")</f>
      </c>
      <c r="F35" s="38">
        <f>IF(SAISIES!F35&lt;&gt;"",SAISIES!F35,"")</f>
      </c>
      <c r="G35" s="99">
        <f t="shared" si="28"/>
      </c>
      <c r="H35" s="19">
        <f>IF(SAISIES!G35&lt;&gt;"",SAISIES!G35,"")</f>
      </c>
      <c r="I35" s="20">
        <f>IF(SAISIES!H35&lt;&gt;"",SAISIES!H35,"")</f>
      </c>
      <c r="J35" s="99">
        <f t="shared" si="0"/>
      </c>
      <c r="K35" s="18">
        <f t="shared" si="1"/>
      </c>
      <c r="L35" s="196">
        <f t="shared" si="29"/>
      </c>
      <c r="M35" s="196">
        <f t="shared" si="30"/>
      </c>
      <c r="N35" s="19">
        <f>IF(SAISIES!I35&lt;&gt;"",SAISIES!I35,"")</f>
      </c>
      <c r="O35" s="38">
        <f>IF(SAISIES!J35&lt;&gt;"",SAISIES!J35,"")</f>
      </c>
      <c r="P35" s="103">
        <f t="shared" si="2"/>
      </c>
      <c r="Q35" s="40">
        <f>IF(SAISIES!K35&lt;&gt;"",SAISIES!K35,"")</f>
      </c>
      <c r="R35" s="40">
        <f>IF(SAISIES!L35&lt;&gt;"",SAISIES!L35,"")</f>
      </c>
      <c r="S35" s="40">
        <f>IF(SAISIES!M35&lt;&gt;"",SAISIES!M35,"")</f>
      </c>
      <c r="T35" s="40">
        <f>IF(SAISIES!N35&lt;&gt;"",SAISIES!N35,"")</f>
      </c>
      <c r="U35" s="38">
        <f>IF(SAISIES!O35&lt;&gt;"",SAISIES!O35,"")</f>
      </c>
      <c r="V35" s="103">
        <f t="shared" si="3"/>
      </c>
      <c r="W35" s="37">
        <f>IF(SAISIES!P35&lt;&gt;"",SAISIES!P35,"")</f>
      </c>
      <c r="X35" s="38">
        <f>IF(SAISIES!Q35&lt;&gt;"",SAISIES!Q35,"")</f>
      </c>
      <c r="Y35" s="103">
        <f t="shared" si="4"/>
      </c>
      <c r="Z35" s="37">
        <f>IF(SAISIES!R35&lt;&gt;"",SAISIES!R35,"")</f>
      </c>
      <c r="AA35" s="40">
        <f>IF(SAISIES!S35&lt;&gt;"",SAISIES!S35,"")</f>
      </c>
      <c r="AB35" s="42">
        <f>IF(SAISIES!T35&lt;&gt;"",SAISIES!T35,"")</f>
      </c>
      <c r="AC35" s="103">
        <f t="shared" si="5"/>
      </c>
      <c r="AD35" s="37">
        <f>IF(SAISIES!U35&lt;&gt;"",SAISIES!U35,"")</f>
      </c>
      <c r="AE35" s="40">
        <f>IF(SAISIES!V35&lt;&gt;"",SAISIES!V35,"")</f>
      </c>
      <c r="AF35" s="40">
        <f>IF(SAISIES!W35&lt;&gt;"",SAISIES!W35,"")</f>
      </c>
      <c r="AG35" s="38">
        <f>IF(SAISIES!X35&lt;&gt;"",SAISIES!X35,"")</f>
      </c>
      <c r="AH35" s="103">
        <f t="shared" si="6"/>
      </c>
      <c r="AI35" s="18">
        <f t="shared" si="7"/>
      </c>
      <c r="AJ35" s="196">
        <f t="shared" si="31"/>
      </c>
      <c r="AK35" s="196">
        <f t="shared" si="32"/>
      </c>
      <c r="AL35" s="19">
        <f>IF(SAISIES!Y35&lt;&gt;"",SAISIES!Y35,"")</f>
      </c>
      <c r="AM35" s="22">
        <f>IF(SAISIES!Z35&lt;&gt;"",SAISIES!Z35,"")</f>
      </c>
      <c r="AN35" s="21">
        <f>IF(SAISIES!AA35&lt;&gt;"",SAISIES!AA35,"")</f>
      </c>
      <c r="AO35" s="21">
        <f>IF(SAISIES!AB35&lt;&gt;"",SAISIES!AB35,"")</f>
      </c>
      <c r="AP35" s="22">
        <f>IF(SAISIES!AC35&lt;&gt;"",SAISIES!AC35,"")</f>
      </c>
      <c r="AQ35" s="22">
        <f>IF(SAISIES!AD35&lt;&gt;"",SAISIES!AD35,"")</f>
      </c>
      <c r="AR35" s="22">
        <f>IF(SAISIES!AE35&lt;&gt;"",SAISIES!AE35,"")</f>
      </c>
      <c r="AS35" s="20">
        <f>IF(SAISIES!AF35&lt;&gt;"",SAISIES!AF35,"")</f>
      </c>
      <c r="AT35" s="99">
        <f t="shared" si="8"/>
      </c>
      <c r="AU35" s="19">
        <f>IF(SAISIES!AG35&lt;&gt;"",SAISIES!AG35,"")</f>
      </c>
      <c r="AV35" s="22">
        <f>IF(SAISIES!AH35&lt;&gt;"",SAISIES!AH35,"")</f>
      </c>
      <c r="AW35" s="22">
        <f>IF(SAISIES!AI35&lt;&gt;"",SAISIES!AI35,"")</f>
      </c>
      <c r="AX35" s="21">
        <f>IF(SAISIES!AJ35&lt;&gt;"",SAISIES!AJ35,"")</f>
      </c>
      <c r="AY35" s="22">
        <f>IF(SAISIES!AK35&lt;&gt;"",SAISIES!AK35,"")</f>
      </c>
      <c r="AZ35" s="22">
        <f>IF(SAISIES!AL35&lt;&gt;"",SAISIES!AL35,"")</f>
      </c>
      <c r="BA35" s="22">
        <f>IF(SAISIES!AM35&lt;&gt;"",SAISIES!AM35,"")</f>
      </c>
      <c r="BB35" s="20">
        <f>IF(SAISIES!AN35&lt;&gt;"",SAISIES!AN35,"")</f>
      </c>
      <c r="BC35" s="99">
        <f t="shared" si="9"/>
      </c>
      <c r="BD35" s="18">
        <f t="shared" si="10"/>
      </c>
      <c r="BE35" s="196">
        <f t="shared" si="11"/>
      </c>
      <c r="BF35" s="196">
        <f t="shared" si="12"/>
      </c>
      <c r="BG35" s="19">
        <f>IF(SAISIES!AO35&lt;&gt;"",SAISIES!AO35,"")</f>
      </c>
      <c r="BH35" s="21">
        <f>IF(SAISIES!AP35&lt;&gt;"",SAISIES!AP35,"")</f>
      </c>
      <c r="BI35" s="21">
        <f>IF(SAISIES!AQ35&lt;&gt;"",SAISIES!AQ35,"")</f>
      </c>
      <c r="BJ35" s="42">
        <f>IF(SAISIES!AR35&lt;&gt;"",SAISIES!AR35,"")</f>
      </c>
      <c r="BK35" s="103">
        <f t="shared" si="13"/>
      </c>
      <c r="BL35" s="19">
        <f>IF(SAISIES!AS35&lt;&gt;"",SAISIES!AS35,"")</f>
      </c>
      <c r="BM35" s="21">
        <f>IF(SAISIES!AT35&lt;&gt;"",SAISIES!AT35,"")</f>
      </c>
      <c r="BN35" s="42">
        <f>IF(SAISIES!AU35&lt;&gt;"",SAISIES!AU35,"")</f>
      </c>
      <c r="BO35" s="103">
        <f t="shared" si="14"/>
      </c>
      <c r="BP35" s="37">
        <f>IF(SAISIES!AV35&lt;&gt;"",SAISIES!AV35,"")</f>
      </c>
      <c r="BQ35" s="21">
        <f>IF(SAISIES!AW35&lt;&gt;"",SAISIES!AW35,"")</f>
      </c>
      <c r="BR35" s="21">
        <f>IF(SAISIES!AX35&lt;&gt;"",SAISIES!AX35,"")</f>
      </c>
      <c r="BS35" s="21">
        <f>IF(SAISIES!AY35&lt;&gt;"",SAISIES!AY35,"")</f>
      </c>
      <c r="BT35" s="40">
        <f>IF(SAISIES!AZ35&lt;&gt;"",SAISIES!AZ35,"")</f>
      </c>
      <c r="BU35" s="40">
        <f>IF(SAISIES!BA35&lt;&gt;"",SAISIES!BA35,"")</f>
      </c>
      <c r="BV35" s="38">
        <f>IF(SAISIES!BB35&lt;&gt;"",SAISIES!BB35,"")</f>
      </c>
      <c r="BW35" s="103">
        <f t="shared" si="15"/>
      </c>
      <c r="BX35" s="18">
        <f t="shared" si="16"/>
      </c>
      <c r="BY35" s="196">
        <f t="shared" si="17"/>
      </c>
      <c r="BZ35" s="196">
        <f t="shared" si="18"/>
      </c>
      <c r="CA35" s="23"/>
      <c r="CB35" s="43">
        <f t="shared" si="33"/>
      </c>
      <c r="CC35" s="43">
        <f t="shared" si="34"/>
      </c>
      <c r="CD35" s="43">
        <f t="shared" si="35"/>
      </c>
      <c r="CE35" s="104">
        <f t="shared" si="36"/>
      </c>
      <c r="CF35" s="23"/>
      <c r="CG35" s="43">
        <f t="shared" si="19"/>
      </c>
      <c r="CH35" s="43">
        <f t="shared" si="20"/>
      </c>
      <c r="CI35" s="43">
        <f t="shared" si="21"/>
      </c>
      <c r="CJ35" s="104">
        <f t="shared" si="37"/>
      </c>
      <c r="CK35" s="23"/>
      <c r="CL35" s="43">
        <f t="shared" si="22"/>
      </c>
      <c r="CM35" s="43">
        <f t="shared" si="23"/>
      </c>
      <c r="CN35" s="43">
        <f t="shared" si="24"/>
      </c>
      <c r="CO35" s="104">
        <f t="shared" si="38"/>
      </c>
      <c r="CP35" s="23"/>
      <c r="CQ35" s="43">
        <f t="shared" si="25"/>
      </c>
      <c r="CR35" s="43">
        <f t="shared" si="26"/>
      </c>
      <c r="CS35" s="43">
        <f t="shared" si="27"/>
      </c>
      <c r="CT35" s="104">
        <f t="shared" si="39"/>
      </c>
      <c r="CU35" s="23"/>
      <c r="CV35" s="148">
        <f t="shared" si="40"/>
      </c>
      <c r="CW35" s="43">
        <f t="shared" si="41"/>
      </c>
      <c r="CX35" s="43">
        <f t="shared" si="42"/>
      </c>
      <c r="CY35" s="104">
        <f t="shared" si="43"/>
      </c>
    </row>
    <row r="36" spans="1:103" ht="12" customHeight="1">
      <c r="A36" s="18">
        <f>IF(SAISIES!A36&lt;&gt;"",SAISIES!A36,"")</f>
      </c>
      <c r="B36" s="195">
        <f>IF(SAISIES!B36&lt;&gt;"",SAISIES!B36,"")</f>
      </c>
      <c r="C36" s="195">
        <f>IF(SAISIES!C36&lt;&gt;"",SAISIES!C36,"")</f>
      </c>
      <c r="D36" s="37">
        <f>IF(SAISIES!D36&lt;&gt;"",SAISIES!D36,"")</f>
      </c>
      <c r="E36" s="39">
        <f>IF(SAISIES!E36&lt;&gt;"",SAISIES!E36,"")</f>
      </c>
      <c r="F36" s="38">
        <f>IF(SAISIES!F36&lt;&gt;"",SAISIES!F36,"")</f>
      </c>
      <c r="G36" s="99">
        <f t="shared" si="28"/>
      </c>
      <c r="H36" s="19">
        <f>IF(SAISIES!G36&lt;&gt;"",SAISIES!G36,"")</f>
      </c>
      <c r="I36" s="20">
        <f>IF(SAISIES!H36&lt;&gt;"",SAISIES!H36,"")</f>
      </c>
      <c r="J36" s="99">
        <f t="shared" si="0"/>
      </c>
      <c r="K36" s="18">
        <f t="shared" si="1"/>
      </c>
      <c r="L36" s="196">
        <f t="shared" si="29"/>
      </c>
      <c r="M36" s="196">
        <f t="shared" si="30"/>
      </c>
      <c r="N36" s="19">
        <f>IF(SAISIES!I36&lt;&gt;"",SAISIES!I36,"")</f>
      </c>
      <c r="O36" s="38">
        <f>IF(SAISIES!J36&lt;&gt;"",SAISIES!J36,"")</f>
      </c>
      <c r="P36" s="103">
        <f t="shared" si="2"/>
      </c>
      <c r="Q36" s="40">
        <f>IF(SAISIES!K36&lt;&gt;"",SAISIES!K36,"")</f>
      </c>
      <c r="R36" s="40">
        <f>IF(SAISIES!L36&lt;&gt;"",SAISIES!L36,"")</f>
      </c>
      <c r="S36" s="40">
        <f>IF(SAISIES!M36&lt;&gt;"",SAISIES!M36,"")</f>
      </c>
      <c r="T36" s="40">
        <f>IF(SAISIES!N36&lt;&gt;"",SAISIES!N36,"")</f>
      </c>
      <c r="U36" s="38">
        <f>IF(SAISIES!O36&lt;&gt;"",SAISIES!O36,"")</f>
      </c>
      <c r="V36" s="103">
        <f t="shared" si="3"/>
      </c>
      <c r="W36" s="37">
        <f>IF(SAISIES!P36&lt;&gt;"",SAISIES!P36,"")</f>
      </c>
      <c r="X36" s="38">
        <f>IF(SAISIES!Q36&lt;&gt;"",SAISIES!Q36,"")</f>
      </c>
      <c r="Y36" s="103">
        <f t="shared" si="4"/>
      </c>
      <c r="Z36" s="37">
        <f>IF(SAISIES!R36&lt;&gt;"",SAISIES!R36,"")</f>
      </c>
      <c r="AA36" s="40">
        <f>IF(SAISIES!S36&lt;&gt;"",SAISIES!S36,"")</f>
      </c>
      <c r="AB36" s="42">
        <f>IF(SAISIES!T36&lt;&gt;"",SAISIES!T36,"")</f>
      </c>
      <c r="AC36" s="103">
        <f t="shared" si="5"/>
      </c>
      <c r="AD36" s="37">
        <f>IF(SAISIES!U36&lt;&gt;"",SAISIES!U36,"")</f>
      </c>
      <c r="AE36" s="40">
        <f>IF(SAISIES!V36&lt;&gt;"",SAISIES!V36,"")</f>
      </c>
      <c r="AF36" s="40">
        <f>IF(SAISIES!W36&lt;&gt;"",SAISIES!W36,"")</f>
      </c>
      <c r="AG36" s="38">
        <f>IF(SAISIES!X36&lt;&gt;"",SAISIES!X36,"")</f>
      </c>
      <c r="AH36" s="103">
        <f t="shared" si="6"/>
      </c>
      <c r="AI36" s="18">
        <f t="shared" si="7"/>
      </c>
      <c r="AJ36" s="196">
        <f t="shared" si="31"/>
      </c>
      <c r="AK36" s="196">
        <f t="shared" si="32"/>
      </c>
      <c r="AL36" s="19">
        <f>IF(SAISIES!Y36&lt;&gt;"",SAISIES!Y36,"")</f>
      </c>
      <c r="AM36" s="22">
        <f>IF(SAISIES!Z36&lt;&gt;"",SAISIES!Z36,"")</f>
      </c>
      <c r="AN36" s="21">
        <f>IF(SAISIES!AA36&lt;&gt;"",SAISIES!AA36,"")</f>
      </c>
      <c r="AO36" s="21">
        <f>IF(SAISIES!AB36&lt;&gt;"",SAISIES!AB36,"")</f>
      </c>
      <c r="AP36" s="22">
        <f>IF(SAISIES!AC36&lt;&gt;"",SAISIES!AC36,"")</f>
      </c>
      <c r="AQ36" s="22">
        <f>IF(SAISIES!AD36&lt;&gt;"",SAISIES!AD36,"")</f>
      </c>
      <c r="AR36" s="22">
        <f>IF(SAISIES!AE36&lt;&gt;"",SAISIES!AE36,"")</f>
      </c>
      <c r="AS36" s="20">
        <f>IF(SAISIES!AF36&lt;&gt;"",SAISIES!AF36,"")</f>
      </c>
      <c r="AT36" s="99">
        <f t="shared" si="8"/>
      </c>
      <c r="AU36" s="19">
        <f>IF(SAISIES!AG36&lt;&gt;"",SAISIES!AG36,"")</f>
      </c>
      <c r="AV36" s="22">
        <f>IF(SAISIES!AH36&lt;&gt;"",SAISIES!AH36,"")</f>
      </c>
      <c r="AW36" s="22">
        <f>IF(SAISIES!AI36&lt;&gt;"",SAISIES!AI36,"")</f>
      </c>
      <c r="AX36" s="21">
        <f>IF(SAISIES!AJ36&lt;&gt;"",SAISIES!AJ36,"")</f>
      </c>
      <c r="AY36" s="22">
        <f>IF(SAISIES!AK36&lt;&gt;"",SAISIES!AK36,"")</f>
      </c>
      <c r="AZ36" s="22">
        <f>IF(SAISIES!AL36&lt;&gt;"",SAISIES!AL36,"")</f>
      </c>
      <c r="BA36" s="22">
        <f>IF(SAISIES!AM36&lt;&gt;"",SAISIES!AM36,"")</f>
      </c>
      <c r="BB36" s="20">
        <f>IF(SAISIES!AN36&lt;&gt;"",SAISIES!AN36,"")</f>
      </c>
      <c r="BC36" s="99">
        <f t="shared" si="9"/>
      </c>
      <c r="BD36" s="18">
        <f t="shared" si="10"/>
      </c>
      <c r="BE36" s="196">
        <f t="shared" si="11"/>
      </c>
      <c r="BF36" s="196">
        <f t="shared" si="12"/>
      </c>
      <c r="BG36" s="19">
        <f>IF(SAISIES!AO36&lt;&gt;"",SAISIES!AO36,"")</f>
      </c>
      <c r="BH36" s="21">
        <f>IF(SAISIES!AP36&lt;&gt;"",SAISIES!AP36,"")</f>
      </c>
      <c r="BI36" s="21">
        <f>IF(SAISIES!AQ36&lt;&gt;"",SAISIES!AQ36,"")</f>
      </c>
      <c r="BJ36" s="42">
        <f>IF(SAISIES!AR36&lt;&gt;"",SAISIES!AR36,"")</f>
      </c>
      <c r="BK36" s="103">
        <f t="shared" si="13"/>
      </c>
      <c r="BL36" s="19">
        <f>IF(SAISIES!AS36&lt;&gt;"",SAISIES!AS36,"")</f>
      </c>
      <c r="BM36" s="21">
        <f>IF(SAISIES!AT36&lt;&gt;"",SAISIES!AT36,"")</f>
      </c>
      <c r="BN36" s="42">
        <f>IF(SAISIES!AU36&lt;&gt;"",SAISIES!AU36,"")</f>
      </c>
      <c r="BO36" s="103">
        <f t="shared" si="14"/>
      </c>
      <c r="BP36" s="37">
        <f>IF(SAISIES!AV36&lt;&gt;"",SAISIES!AV36,"")</f>
      </c>
      <c r="BQ36" s="21">
        <f>IF(SAISIES!AW36&lt;&gt;"",SAISIES!AW36,"")</f>
      </c>
      <c r="BR36" s="21">
        <f>IF(SAISIES!AX36&lt;&gt;"",SAISIES!AX36,"")</f>
      </c>
      <c r="BS36" s="21">
        <f>IF(SAISIES!AY36&lt;&gt;"",SAISIES!AY36,"")</f>
      </c>
      <c r="BT36" s="40">
        <f>IF(SAISIES!AZ36&lt;&gt;"",SAISIES!AZ36,"")</f>
      </c>
      <c r="BU36" s="40">
        <f>IF(SAISIES!BA36&lt;&gt;"",SAISIES!BA36,"")</f>
      </c>
      <c r="BV36" s="38">
        <f>IF(SAISIES!BB36&lt;&gt;"",SAISIES!BB36,"")</f>
      </c>
      <c r="BW36" s="103">
        <f t="shared" si="15"/>
      </c>
      <c r="BX36" s="18">
        <f t="shared" si="16"/>
      </c>
      <c r="BY36" s="196">
        <f t="shared" si="17"/>
      </c>
      <c r="BZ36" s="196">
        <f t="shared" si="18"/>
      </c>
      <c r="CA36" s="23"/>
      <c r="CB36" s="43">
        <f t="shared" si="33"/>
      </c>
      <c r="CC36" s="43">
        <f t="shared" si="34"/>
      </c>
      <c r="CD36" s="43">
        <f t="shared" si="35"/>
      </c>
      <c r="CE36" s="104">
        <f t="shared" si="36"/>
      </c>
      <c r="CF36" s="23"/>
      <c r="CG36" s="43">
        <f t="shared" si="19"/>
      </c>
      <c r="CH36" s="43">
        <f t="shared" si="20"/>
      </c>
      <c r="CI36" s="43">
        <f t="shared" si="21"/>
      </c>
      <c r="CJ36" s="104">
        <f t="shared" si="37"/>
      </c>
      <c r="CK36" s="23"/>
      <c r="CL36" s="43">
        <f t="shared" si="22"/>
      </c>
      <c r="CM36" s="43">
        <f t="shared" si="23"/>
      </c>
      <c r="CN36" s="43">
        <f t="shared" si="24"/>
      </c>
      <c r="CO36" s="104">
        <f t="shared" si="38"/>
      </c>
      <c r="CP36" s="23"/>
      <c r="CQ36" s="43">
        <f t="shared" si="25"/>
      </c>
      <c r="CR36" s="43">
        <f t="shared" si="26"/>
      </c>
      <c r="CS36" s="43">
        <f t="shared" si="27"/>
      </c>
      <c r="CT36" s="104">
        <f t="shared" si="39"/>
      </c>
      <c r="CU36" s="23"/>
      <c r="CV36" s="148">
        <f t="shared" si="40"/>
      </c>
      <c r="CW36" s="43">
        <f t="shared" si="41"/>
      </c>
      <c r="CX36" s="43">
        <f t="shared" si="42"/>
      </c>
      <c r="CY36" s="104">
        <f t="shared" si="43"/>
      </c>
    </row>
    <row r="37" spans="1:103" ht="12" customHeight="1">
      <c r="A37" s="18">
        <f>IF(SAISIES!A37&lt;&gt;"",SAISIES!A37,"")</f>
      </c>
      <c r="B37" s="195">
        <f>IF(SAISIES!B37&lt;&gt;"",SAISIES!B37,"")</f>
      </c>
      <c r="C37" s="195">
        <f>IF(SAISIES!C37&lt;&gt;"",SAISIES!C37,"")</f>
      </c>
      <c r="D37" s="37">
        <f>IF(SAISIES!D37&lt;&gt;"",SAISIES!D37,"")</f>
      </c>
      <c r="E37" s="39">
        <f>IF(SAISIES!E37&lt;&gt;"",SAISIES!E37,"")</f>
      </c>
      <c r="F37" s="38">
        <f>IF(SAISIES!F37&lt;&gt;"",SAISIES!F37,"")</f>
      </c>
      <c r="G37" s="99">
        <f t="shared" si="28"/>
      </c>
      <c r="H37" s="19">
        <f>IF(SAISIES!G37&lt;&gt;"",SAISIES!G37,"")</f>
      </c>
      <c r="I37" s="20">
        <f>IF(SAISIES!H37&lt;&gt;"",SAISIES!H37,"")</f>
      </c>
      <c r="J37" s="99">
        <f t="shared" si="0"/>
      </c>
      <c r="K37" s="18">
        <f t="shared" si="1"/>
      </c>
      <c r="L37" s="196">
        <f t="shared" si="29"/>
      </c>
      <c r="M37" s="196">
        <f t="shared" si="30"/>
      </c>
      <c r="N37" s="19">
        <f>IF(SAISIES!I37&lt;&gt;"",SAISIES!I37,"")</f>
      </c>
      <c r="O37" s="38">
        <f>IF(SAISIES!J37&lt;&gt;"",SAISIES!J37,"")</f>
      </c>
      <c r="P37" s="103">
        <f t="shared" si="2"/>
      </c>
      <c r="Q37" s="40">
        <f>IF(SAISIES!K37&lt;&gt;"",SAISIES!K37,"")</f>
      </c>
      <c r="R37" s="40">
        <f>IF(SAISIES!L37&lt;&gt;"",SAISIES!L37,"")</f>
      </c>
      <c r="S37" s="40">
        <f>IF(SAISIES!M37&lt;&gt;"",SAISIES!M37,"")</f>
      </c>
      <c r="T37" s="40">
        <f>IF(SAISIES!N37&lt;&gt;"",SAISIES!N37,"")</f>
      </c>
      <c r="U37" s="38">
        <f>IF(SAISIES!O37&lt;&gt;"",SAISIES!O37,"")</f>
      </c>
      <c r="V37" s="103">
        <f t="shared" si="3"/>
      </c>
      <c r="W37" s="37">
        <f>IF(SAISIES!P37&lt;&gt;"",SAISIES!P37,"")</f>
      </c>
      <c r="X37" s="38">
        <f>IF(SAISIES!Q37&lt;&gt;"",SAISIES!Q37,"")</f>
      </c>
      <c r="Y37" s="103">
        <f t="shared" si="4"/>
      </c>
      <c r="Z37" s="37">
        <f>IF(SAISIES!R37&lt;&gt;"",SAISIES!R37,"")</f>
      </c>
      <c r="AA37" s="40">
        <f>IF(SAISIES!S37&lt;&gt;"",SAISIES!S37,"")</f>
      </c>
      <c r="AB37" s="42">
        <f>IF(SAISIES!T37&lt;&gt;"",SAISIES!T37,"")</f>
      </c>
      <c r="AC37" s="103">
        <f t="shared" si="5"/>
      </c>
      <c r="AD37" s="37">
        <f>IF(SAISIES!U37&lt;&gt;"",SAISIES!U37,"")</f>
      </c>
      <c r="AE37" s="40">
        <f>IF(SAISIES!V37&lt;&gt;"",SAISIES!V37,"")</f>
      </c>
      <c r="AF37" s="40">
        <f>IF(SAISIES!W37&lt;&gt;"",SAISIES!W37,"")</f>
      </c>
      <c r="AG37" s="38">
        <f>IF(SAISIES!X37&lt;&gt;"",SAISIES!X37,"")</f>
      </c>
      <c r="AH37" s="103">
        <f t="shared" si="6"/>
      </c>
      <c r="AI37" s="18">
        <f t="shared" si="7"/>
      </c>
      <c r="AJ37" s="196">
        <f t="shared" si="31"/>
      </c>
      <c r="AK37" s="196">
        <f t="shared" si="32"/>
      </c>
      <c r="AL37" s="19">
        <f>IF(SAISIES!Y37&lt;&gt;"",SAISIES!Y37,"")</f>
      </c>
      <c r="AM37" s="22">
        <f>IF(SAISIES!Z37&lt;&gt;"",SAISIES!Z37,"")</f>
      </c>
      <c r="AN37" s="21">
        <f>IF(SAISIES!AA37&lt;&gt;"",SAISIES!AA37,"")</f>
      </c>
      <c r="AO37" s="21">
        <f>IF(SAISIES!AB37&lt;&gt;"",SAISIES!AB37,"")</f>
      </c>
      <c r="AP37" s="22">
        <f>IF(SAISIES!AC37&lt;&gt;"",SAISIES!AC37,"")</f>
      </c>
      <c r="AQ37" s="22">
        <f>IF(SAISIES!AD37&lt;&gt;"",SAISIES!AD37,"")</f>
      </c>
      <c r="AR37" s="22">
        <f>IF(SAISIES!AE37&lt;&gt;"",SAISIES!AE37,"")</f>
      </c>
      <c r="AS37" s="20">
        <f>IF(SAISIES!AF37&lt;&gt;"",SAISIES!AF37,"")</f>
      </c>
      <c r="AT37" s="99">
        <f t="shared" si="8"/>
      </c>
      <c r="AU37" s="19">
        <f>IF(SAISIES!AG37&lt;&gt;"",SAISIES!AG37,"")</f>
      </c>
      <c r="AV37" s="22">
        <f>IF(SAISIES!AH37&lt;&gt;"",SAISIES!AH37,"")</f>
      </c>
      <c r="AW37" s="22">
        <f>IF(SAISIES!AI37&lt;&gt;"",SAISIES!AI37,"")</f>
      </c>
      <c r="AX37" s="21">
        <f>IF(SAISIES!AJ37&lt;&gt;"",SAISIES!AJ37,"")</f>
      </c>
      <c r="AY37" s="22">
        <f>IF(SAISIES!AK37&lt;&gt;"",SAISIES!AK37,"")</f>
      </c>
      <c r="AZ37" s="22">
        <f>IF(SAISIES!AL37&lt;&gt;"",SAISIES!AL37,"")</f>
      </c>
      <c r="BA37" s="22">
        <f>IF(SAISIES!AM37&lt;&gt;"",SAISIES!AM37,"")</f>
      </c>
      <c r="BB37" s="20">
        <f>IF(SAISIES!AN37&lt;&gt;"",SAISIES!AN37,"")</f>
      </c>
      <c r="BC37" s="99">
        <f t="shared" si="9"/>
      </c>
      <c r="BD37" s="18">
        <f t="shared" si="10"/>
      </c>
      <c r="BE37" s="196">
        <f t="shared" si="11"/>
      </c>
      <c r="BF37" s="196">
        <f t="shared" si="12"/>
      </c>
      <c r="BG37" s="19">
        <f>IF(SAISIES!AO37&lt;&gt;"",SAISIES!AO37,"")</f>
      </c>
      <c r="BH37" s="21">
        <f>IF(SAISIES!AP37&lt;&gt;"",SAISIES!AP37,"")</f>
      </c>
      <c r="BI37" s="21">
        <f>IF(SAISIES!AQ37&lt;&gt;"",SAISIES!AQ37,"")</f>
      </c>
      <c r="BJ37" s="42">
        <f>IF(SAISIES!AR37&lt;&gt;"",SAISIES!AR37,"")</f>
      </c>
      <c r="BK37" s="103">
        <f t="shared" si="13"/>
      </c>
      <c r="BL37" s="19">
        <f>IF(SAISIES!AS37&lt;&gt;"",SAISIES!AS37,"")</f>
      </c>
      <c r="BM37" s="21">
        <f>IF(SAISIES!AT37&lt;&gt;"",SAISIES!AT37,"")</f>
      </c>
      <c r="BN37" s="42">
        <f>IF(SAISIES!AU37&lt;&gt;"",SAISIES!AU37,"")</f>
      </c>
      <c r="BO37" s="103">
        <f t="shared" si="14"/>
      </c>
      <c r="BP37" s="37">
        <f>IF(SAISIES!AV37&lt;&gt;"",SAISIES!AV37,"")</f>
      </c>
      <c r="BQ37" s="21">
        <f>IF(SAISIES!AW37&lt;&gt;"",SAISIES!AW37,"")</f>
      </c>
      <c r="BR37" s="21">
        <f>IF(SAISIES!AX37&lt;&gt;"",SAISIES!AX37,"")</f>
      </c>
      <c r="BS37" s="21">
        <f>IF(SAISIES!AY37&lt;&gt;"",SAISIES!AY37,"")</f>
      </c>
      <c r="BT37" s="40">
        <f>IF(SAISIES!AZ37&lt;&gt;"",SAISIES!AZ37,"")</f>
      </c>
      <c r="BU37" s="40">
        <f>IF(SAISIES!BA37&lt;&gt;"",SAISIES!BA37,"")</f>
      </c>
      <c r="BV37" s="38">
        <f>IF(SAISIES!BB37&lt;&gt;"",SAISIES!BB37,"")</f>
      </c>
      <c r="BW37" s="103">
        <f t="shared" si="15"/>
      </c>
      <c r="BX37" s="18">
        <f t="shared" si="16"/>
      </c>
      <c r="BY37" s="196">
        <f t="shared" si="17"/>
      </c>
      <c r="BZ37" s="196">
        <f t="shared" si="18"/>
      </c>
      <c r="CA37" s="23"/>
      <c r="CB37" s="43">
        <f t="shared" si="33"/>
      </c>
      <c r="CC37" s="43">
        <f t="shared" si="34"/>
      </c>
      <c r="CD37" s="43">
        <f t="shared" si="35"/>
      </c>
      <c r="CE37" s="104">
        <f t="shared" si="36"/>
      </c>
      <c r="CF37" s="23"/>
      <c r="CG37" s="43">
        <f t="shared" si="19"/>
      </c>
      <c r="CH37" s="43">
        <f t="shared" si="20"/>
      </c>
      <c r="CI37" s="43">
        <f t="shared" si="21"/>
      </c>
      <c r="CJ37" s="104">
        <f t="shared" si="37"/>
      </c>
      <c r="CK37" s="23"/>
      <c r="CL37" s="43">
        <f t="shared" si="22"/>
      </c>
      <c r="CM37" s="43">
        <f t="shared" si="23"/>
      </c>
      <c r="CN37" s="43">
        <f t="shared" si="24"/>
      </c>
      <c r="CO37" s="104">
        <f t="shared" si="38"/>
      </c>
      <c r="CP37" s="23"/>
      <c r="CQ37" s="43">
        <f t="shared" si="25"/>
      </c>
      <c r="CR37" s="43">
        <f t="shared" si="26"/>
      </c>
      <c r="CS37" s="43">
        <f t="shared" si="27"/>
      </c>
      <c r="CT37" s="104">
        <f t="shared" si="39"/>
      </c>
      <c r="CU37" s="23"/>
      <c r="CV37" s="148">
        <f t="shared" si="40"/>
      </c>
      <c r="CW37" s="43">
        <f t="shared" si="41"/>
      </c>
      <c r="CX37" s="43">
        <f t="shared" si="42"/>
      </c>
      <c r="CY37" s="104">
        <f t="shared" si="43"/>
      </c>
    </row>
    <row r="38" spans="1:103" ht="12" customHeight="1">
      <c r="A38" s="18">
        <f>IF(SAISIES!A38&lt;&gt;"",SAISIES!A38,"")</f>
      </c>
      <c r="B38" s="195">
        <f>IF(SAISIES!B38&lt;&gt;"",SAISIES!B38,"")</f>
      </c>
      <c r="C38" s="195">
        <f>IF(SAISIES!C38&lt;&gt;"",SAISIES!C38,"")</f>
      </c>
      <c r="D38" s="37">
        <f>IF(SAISIES!D38&lt;&gt;"",SAISIES!D38,"")</f>
      </c>
      <c r="E38" s="39">
        <f>IF(SAISIES!E38&lt;&gt;"",SAISIES!E38,"")</f>
      </c>
      <c r="F38" s="38">
        <f>IF(SAISIES!F38&lt;&gt;"",SAISIES!F38,"")</f>
      </c>
      <c r="G38" s="99">
        <f t="shared" si="28"/>
      </c>
      <c r="H38" s="19">
        <f>IF(SAISIES!G38&lt;&gt;"",SAISIES!G38,"")</f>
      </c>
      <c r="I38" s="20">
        <f>IF(SAISIES!H38&lt;&gt;"",SAISIES!H38,"")</f>
      </c>
      <c r="J38" s="99">
        <f t="shared" si="0"/>
      </c>
      <c r="K38" s="18">
        <f t="shared" si="1"/>
      </c>
      <c r="L38" s="196">
        <f t="shared" si="29"/>
      </c>
      <c r="M38" s="196">
        <f t="shared" si="30"/>
      </c>
      <c r="N38" s="19">
        <f>IF(SAISIES!I38&lt;&gt;"",SAISIES!I38,"")</f>
      </c>
      <c r="O38" s="38">
        <f>IF(SAISIES!J38&lt;&gt;"",SAISIES!J38,"")</f>
      </c>
      <c r="P38" s="103">
        <f t="shared" si="2"/>
      </c>
      <c r="Q38" s="40">
        <f>IF(SAISIES!K38&lt;&gt;"",SAISIES!K38,"")</f>
      </c>
      <c r="R38" s="40">
        <f>IF(SAISIES!L38&lt;&gt;"",SAISIES!L38,"")</f>
      </c>
      <c r="S38" s="40">
        <f>IF(SAISIES!M38&lt;&gt;"",SAISIES!M38,"")</f>
      </c>
      <c r="T38" s="40">
        <f>IF(SAISIES!N38&lt;&gt;"",SAISIES!N38,"")</f>
      </c>
      <c r="U38" s="38">
        <f>IF(SAISIES!O38&lt;&gt;"",SAISIES!O38,"")</f>
      </c>
      <c r="V38" s="103">
        <f t="shared" si="3"/>
      </c>
      <c r="W38" s="37">
        <f>IF(SAISIES!P38&lt;&gt;"",SAISIES!P38,"")</f>
      </c>
      <c r="X38" s="38">
        <f>IF(SAISIES!Q38&lt;&gt;"",SAISIES!Q38,"")</f>
      </c>
      <c r="Y38" s="103">
        <f t="shared" si="4"/>
      </c>
      <c r="Z38" s="37">
        <f>IF(SAISIES!R38&lt;&gt;"",SAISIES!R38,"")</f>
      </c>
      <c r="AA38" s="40">
        <f>IF(SAISIES!S38&lt;&gt;"",SAISIES!S38,"")</f>
      </c>
      <c r="AB38" s="42">
        <f>IF(SAISIES!T38&lt;&gt;"",SAISIES!T38,"")</f>
      </c>
      <c r="AC38" s="103">
        <f t="shared" si="5"/>
      </c>
      <c r="AD38" s="37">
        <f>IF(SAISIES!U38&lt;&gt;"",SAISIES!U38,"")</f>
      </c>
      <c r="AE38" s="40">
        <f>IF(SAISIES!V38&lt;&gt;"",SAISIES!V38,"")</f>
      </c>
      <c r="AF38" s="40">
        <f>IF(SAISIES!W38&lt;&gt;"",SAISIES!W38,"")</f>
      </c>
      <c r="AG38" s="38">
        <f>IF(SAISIES!X38&lt;&gt;"",SAISIES!X38,"")</f>
      </c>
      <c r="AH38" s="103">
        <f t="shared" si="6"/>
      </c>
      <c r="AI38" s="18">
        <f t="shared" si="7"/>
      </c>
      <c r="AJ38" s="196">
        <f t="shared" si="31"/>
      </c>
      <c r="AK38" s="196">
        <f t="shared" si="32"/>
      </c>
      <c r="AL38" s="19">
        <f>IF(SAISIES!Y38&lt;&gt;"",SAISIES!Y38,"")</f>
      </c>
      <c r="AM38" s="22">
        <f>IF(SAISIES!Z38&lt;&gt;"",SAISIES!Z38,"")</f>
      </c>
      <c r="AN38" s="21">
        <f>IF(SAISIES!AA38&lt;&gt;"",SAISIES!AA38,"")</f>
      </c>
      <c r="AO38" s="21">
        <f>IF(SAISIES!AB38&lt;&gt;"",SAISIES!AB38,"")</f>
      </c>
      <c r="AP38" s="22">
        <f>IF(SAISIES!AC38&lt;&gt;"",SAISIES!AC38,"")</f>
      </c>
      <c r="AQ38" s="22">
        <f>IF(SAISIES!AD38&lt;&gt;"",SAISIES!AD38,"")</f>
      </c>
      <c r="AR38" s="22">
        <f>IF(SAISIES!AE38&lt;&gt;"",SAISIES!AE38,"")</f>
      </c>
      <c r="AS38" s="20">
        <f>IF(SAISIES!AF38&lt;&gt;"",SAISIES!AF38,"")</f>
      </c>
      <c r="AT38" s="99">
        <f t="shared" si="8"/>
      </c>
      <c r="AU38" s="19">
        <f>IF(SAISIES!AG38&lt;&gt;"",SAISIES!AG38,"")</f>
      </c>
      <c r="AV38" s="22">
        <f>IF(SAISIES!AH38&lt;&gt;"",SAISIES!AH38,"")</f>
      </c>
      <c r="AW38" s="22">
        <f>IF(SAISIES!AI38&lt;&gt;"",SAISIES!AI38,"")</f>
      </c>
      <c r="AX38" s="21">
        <f>IF(SAISIES!AJ38&lt;&gt;"",SAISIES!AJ38,"")</f>
      </c>
      <c r="AY38" s="22">
        <f>IF(SAISIES!AK38&lt;&gt;"",SAISIES!AK38,"")</f>
      </c>
      <c r="AZ38" s="22">
        <f>IF(SAISIES!AL38&lt;&gt;"",SAISIES!AL38,"")</f>
      </c>
      <c r="BA38" s="22">
        <f>IF(SAISIES!AM38&lt;&gt;"",SAISIES!AM38,"")</f>
      </c>
      <c r="BB38" s="20">
        <f>IF(SAISIES!AN38&lt;&gt;"",SAISIES!AN38,"")</f>
      </c>
      <c r="BC38" s="99">
        <f t="shared" si="9"/>
      </c>
      <c r="BD38" s="18">
        <f t="shared" si="10"/>
      </c>
      <c r="BE38" s="196">
        <f t="shared" si="11"/>
      </c>
      <c r="BF38" s="196">
        <f t="shared" si="12"/>
      </c>
      <c r="BG38" s="19">
        <f>IF(SAISIES!AO38&lt;&gt;"",SAISIES!AO38,"")</f>
      </c>
      <c r="BH38" s="21">
        <f>IF(SAISIES!AP38&lt;&gt;"",SAISIES!AP38,"")</f>
      </c>
      <c r="BI38" s="21">
        <f>IF(SAISIES!AQ38&lt;&gt;"",SAISIES!AQ38,"")</f>
      </c>
      <c r="BJ38" s="42">
        <f>IF(SAISIES!AR38&lt;&gt;"",SAISIES!AR38,"")</f>
      </c>
      <c r="BK38" s="103">
        <f t="shared" si="13"/>
      </c>
      <c r="BL38" s="19">
        <f>IF(SAISIES!AS38&lt;&gt;"",SAISIES!AS38,"")</f>
      </c>
      <c r="BM38" s="21">
        <f>IF(SAISIES!AT38&lt;&gt;"",SAISIES!AT38,"")</f>
      </c>
      <c r="BN38" s="42">
        <f>IF(SAISIES!AU38&lt;&gt;"",SAISIES!AU38,"")</f>
      </c>
      <c r="BO38" s="103">
        <f t="shared" si="14"/>
      </c>
      <c r="BP38" s="37">
        <f>IF(SAISIES!AV38&lt;&gt;"",SAISIES!AV38,"")</f>
      </c>
      <c r="BQ38" s="21">
        <f>IF(SAISIES!AW38&lt;&gt;"",SAISIES!AW38,"")</f>
      </c>
      <c r="BR38" s="21">
        <f>IF(SAISIES!AX38&lt;&gt;"",SAISIES!AX38,"")</f>
      </c>
      <c r="BS38" s="21">
        <f>IF(SAISIES!AY38&lt;&gt;"",SAISIES!AY38,"")</f>
      </c>
      <c r="BT38" s="40">
        <f>IF(SAISIES!AZ38&lt;&gt;"",SAISIES!AZ38,"")</f>
      </c>
      <c r="BU38" s="40">
        <f>IF(SAISIES!BA38&lt;&gt;"",SAISIES!BA38,"")</f>
      </c>
      <c r="BV38" s="38">
        <f>IF(SAISIES!BB38&lt;&gt;"",SAISIES!BB38,"")</f>
      </c>
      <c r="BW38" s="103">
        <f t="shared" si="15"/>
      </c>
      <c r="BX38" s="18">
        <f t="shared" si="16"/>
      </c>
      <c r="BY38" s="196">
        <f t="shared" si="17"/>
      </c>
      <c r="BZ38" s="196">
        <f t="shared" si="18"/>
      </c>
      <c r="CA38" s="23"/>
      <c r="CB38" s="43">
        <f t="shared" si="33"/>
      </c>
      <c r="CC38" s="43">
        <f t="shared" si="34"/>
      </c>
      <c r="CD38" s="43">
        <f t="shared" si="35"/>
      </c>
      <c r="CE38" s="104">
        <f t="shared" si="36"/>
      </c>
      <c r="CF38" s="23"/>
      <c r="CG38" s="43">
        <f t="shared" si="19"/>
      </c>
      <c r="CH38" s="43">
        <f t="shared" si="20"/>
      </c>
      <c r="CI38" s="43">
        <f t="shared" si="21"/>
      </c>
      <c r="CJ38" s="104">
        <f t="shared" si="37"/>
      </c>
      <c r="CK38" s="23"/>
      <c r="CL38" s="43">
        <f t="shared" si="22"/>
      </c>
      <c r="CM38" s="43">
        <f t="shared" si="23"/>
      </c>
      <c r="CN38" s="43">
        <f t="shared" si="24"/>
      </c>
      <c r="CO38" s="104">
        <f t="shared" si="38"/>
      </c>
      <c r="CP38" s="23"/>
      <c r="CQ38" s="43">
        <f t="shared" si="25"/>
      </c>
      <c r="CR38" s="43">
        <f t="shared" si="26"/>
      </c>
      <c r="CS38" s="43">
        <f t="shared" si="27"/>
      </c>
      <c r="CT38" s="104">
        <f t="shared" si="39"/>
      </c>
      <c r="CU38" s="23"/>
      <c r="CV38" s="148">
        <f t="shared" si="40"/>
      </c>
      <c r="CW38" s="43">
        <f t="shared" si="41"/>
      </c>
      <c r="CX38" s="43">
        <f t="shared" si="42"/>
      </c>
      <c r="CY38" s="104">
        <f t="shared" si="43"/>
      </c>
    </row>
    <row r="39" spans="1:103" ht="12" customHeight="1">
      <c r="A39" s="18">
        <f>IF(SAISIES!A39&lt;&gt;"",SAISIES!A39,"")</f>
      </c>
      <c r="B39" s="195">
        <f>IF(SAISIES!B39&lt;&gt;"",SAISIES!B39,"")</f>
      </c>
      <c r="C39" s="195">
        <f>IF(SAISIES!C39&lt;&gt;"",SAISIES!C39,"")</f>
      </c>
      <c r="D39" s="37">
        <f>IF(SAISIES!D39&lt;&gt;"",SAISIES!D39,"")</f>
      </c>
      <c r="E39" s="39">
        <f>IF(SAISIES!E39&lt;&gt;"",SAISIES!E39,"")</f>
      </c>
      <c r="F39" s="38">
        <f>IF(SAISIES!F39&lt;&gt;"",SAISIES!F39,"")</f>
      </c>
      <c r="G39" s="99">
        <f t="shared" si="28"/>
      </c>
      <c r="H39" s="19">
        <f>IF(SAISIES!G39&lt;&gt;"",SAISIES!G39,"")</f>
      </c>
      <c r="I39" s="20">
        <f>IF(SAISIES!H39&lt;&gt;"",SAISIES!H39,"")</f>
      </c>
      <c r="J39" s="99">
        <f t="shared" si="0"/>
      </c>
      <c r="K39" s="18">
        <f t="shared" si="1"/>
      </c>
      <c r="L39" s="196">
        <f t="shared" si="29"/>
      </c>
      <c r="M39" s="196">
        <f t="shared" si="30"/>
      </c>
      <c r="N39" s="19">
        <f>IF(SAISIES!I39&lt;&gt;"",SAISIES!I39,"")</f>
      </c>
      <c r="O39" s="38">
        <f>IF(SAISIES!J39&lt;&gt;"",SAISIES!J39,"")</f>
      </c>
      <c r="P39" s="103">
        <f t="shared" si="2"/>
      </c>
      <c r="Q39" s="40">
        <f>IF(SAISIES!K39&lt;&gt;"",SAISIES!K39,"")</f>
      </c>
      <c r="R39" s="40">
        <f>IF(SAISIES!L39&lt;&gt;"",SAISIES!L39,"")</f>
      </c>
      <c r="S39" s="40">
        <f>IF(SAISIES!M39&lt;&gt;"",SAISIES!M39,"")</f>
      </c>
      <c r="T39" s="40">
        <f>IF(SAISIES!N39&lt;&gt;"",SAISIES!N39,"")</f>
      </c>
      <c r="U39" s="38">
        <f>IF(SAISIES!O39&lt;&gt;"",SAISIES!O39,"")</f>
      </c>
      <c r="V39" s="103">
        <f t="shared" si="3"/>
      </c>
      <c r="W39" s="37">
        <f>IF(SAISIES!P39&lt;&gt;"",SAISIES!P39,"")</f>
      </c>
      <c r="X39" s="38">
        <f>IF(SAISIES!Q39&lt;&gt;"",SAISIES!Q39,"")</f>
      </c>
      <c r="Y39" s="103">
        <f t="shared" si="4"/>
      </c>
      <c r="Z39" s="37">
        <f>IF(SAISIES!R39&lt;&gt;"",SAISIES!R39,"")</f>
      </c>
      <c r="AA39" s="40">
        <f>IF(SAISIES!S39&lt;&gt;"",SAISIES!S39,"")</f>
      </c>
      <c r="AB39" s="42">
        <f>IF(SAISIES!T39&lt;&gt;"",SAISIES!T39,"")</f>
      </c>
      <c r="AC39" s="103">
        <f t="shared" si="5"/>
      </c>
      <c r="AD39" s="37">
        <f>IF(SAISIES!U39&lt;&gt;"",SAISIES!U39,"")</f>
      </c>
      <c r="AE39" s="40">
        <f>IF(SAISIES!V39&lt;&gt;"",SAISIES!V39,"")</f>
      </c>
      <c r="AF39" s="40">
        <f>IF(SAISIES!W39&lt;&gt;"",SAISIES!W39,"")</f>
      </c>
      <c r="AG39" s="38">
        <f>IF(SAISIES!X39&lt;&gt;"",SAISIES!X39,"")</f>
      </c>
      <c r="AH39" s="103">
        <f t="shared" si="6"/>
      </c>
      <c r="AI39" s="18">
        <f t="shared" si="7"/>
      </c>
      <c r="AJ39" s="196">
        <f t="shared" si="31"/>
      </c>
      <c r="AK39" s="196">
        <f t="shared" si="32"/>
      </c>
      <c r="AL39" s="19">
        <f>IF(SAISIES!Y39&lt;&gt;"",SAISIES!Y39,"")</f>
      </c>
      <c r="AM39" s="22">
        <f>IF(SAISIES!Z39&lt;&gt;"",SAISIES!Z39,"")</f>
      </c>
      <c r="AN39" s="21">
        <f>IF(SAISIES!AA39&lt;&gt;"",SAISIES!AA39,"")</f>
      </c>
      <c r="AO39" s="21">
        <f>IF(SAISIES!AB39&lt;&gt;"",SAISIES!AB39,"")</f>
      </c>
      <c r="AP39" s="22">
        <f>IF(SAISIES!AC39&lt;&gt;"",SAISIES!AC39,"")</f>
      </c>
      <c r="AQ39" s="22">
        <f>IF(SAISIES!AD39&lt;&gt;"",SAISIES!AD39,"")</f>
      </c>
      <c r="AR39" s="22">
        <f>IF(SAISIES!AE39&lt;&gt;"",SAISIES!AE39,"")</f>
      </c>
      <c r="AS39" s="20">
        <f>IF(SAISIES!AF39&lt;&gt;"",SAISIES!AF39,"")</f>
      </c>
      <c r="AT39" s="99">
        <f t="shared" si="8"/>
      </c>
      <c r="AU39" s="19">
        <f>IF(SAISIES!AG39&lt;&gt;"",SAISIES!AG39,"")</f>
      </c>
      <c r="AV39" s="22">
        <f>IF(SAISIES!AH39&lt;&gt;"",SAISIES!AH39,"")</f>
      </c>
      <c r="AW39" s="22">
        <f>IF(SAISIES!AI39&lt;&gt;"",SAISIES!AI39,"")</f>
      </c>
      <c r="AX39" s="21">
        <f>IF(SAISIES!AJ39&lt;&gt;"",SAISIES!AJ39,"")</f>
      </c>
      <c r="AY39" s="22">
        <f>IF(SAISIES!AK39&lt;&gt;"",SAISIES!AK39,"")</f>
      </c>
      <c r="AZ39" s="22">
        <f>IF(SAISIES!AL39&lt;&gt;"",SAISIES!AL39,"")</f>
      </c>
      <c r="BA39" s="22">
        <f>IF(SAISIES!AM39&lt;&gt;"",SAISIES!AM39,"")</f>
      </c>
      <c r="BB39" s="20">
        <f>IF(SAISIES!AN39&lt;&gt;"",SAISIES!AN39,"")</f>
      </c>
      <c r="BC39" s="99">
        <f t="shared" si="9"/>
      </c>
      <c r="BD39" s="18">
        <f t="shared" si="10"/>
      </c>
      <c r="BE39" s="196">
        <f t="shared" si="11"/>
      </c>
      <c r="BF39" s="196">
        <f t="shared" si="12"/>
      </c>
      <c r="BG39" s="19">
        <f>IF(SAISIES!AO39&lt;&gt;"",SAISIES!AO39,"")</f>
      </c>
      <c r="BH39" s="21">
        <f>IF(SAISIES!AP39&lt;&gt;"",SAISIES!AP39,"")</f>
      </c>
      <c r="BI39" s="21">
        <f>IF(SAISIES!AQ39&lt;&gt;"",SAISIES!AQ39,"")</f>
      </c>
      <c r="BJ39" s="42">
        <f>IF(SAISIES!AR39&lt;&gt;"",SAISIES!AR39,"")</f>
      </c>
      <c r="BK39" s="103">
        <f t="shared" si="13"/>
      </c>
      <c r="BL39" s="19">
        <f>IF(SAISIES!AS39&lt;&gt;"",SAISIES!AS39,"")</f>
      </c>
      <c r="BM39" s="21">
        <f>IF(SAISIES!AT39&lt;&gt;"",SAISIES!AT39,"")</f>
      </c>
      <c r="BN39" s="42">
        <f>IF(SAISIES!AU39&lt;&gt;"",SAISIES!AU39,"")</f>
      </c>
      <c r="BO39" s="103">
        <f t="shared" si="14"/>
      </c>
      <c r="BP39" s="37">
        <f>IF(SAISIES!AV39&lt;&gt;"",SAISIES!AV39,"")</f>
      </c>
      <c r="BQ39" s="21">
        <f>IF(SAISIES!AW39&lt;&gt;"",SAISIES!AW39,"")</f>
      </c>
      <c r="BR39" s="21">
        <f>IF(SAISIES!AX39&lt;&gt;"",SAISIES!AX39,"")</f>
      </c>
      <c r="BS39" s="21">
        <f>IF(SAISIES!AY39&lt;&gt;"",SAISIES!AY39,"")</f>
      </c>
      <c r="BT39" s="40">
        <f>IF(SAISIES!AZ39&lt;&gt;"",SAISIES!AZ39,"")</f>
      </c>
      <c r="BU39" s="40">
        <f>IF(SAISIES!BA39&lt;&gt;"",SAISIES!BA39,"")</f>
      </c>
      <c r="BV39" s="38">
        <f>IF(SAISIES!BB39&lt;&gt;"",SAISIES!BB39,"")</f>
      </c>
      <c r="BW39" s="103">
        <f t="shared" si="15"/>
      </c>
      <c r="BX39" s="18">
        <f t="shared" si="16"/>
      </c>
      <c r="BY39" s="196">
        <f t="shared" si="17"/>
      </c>
      <c r="BZ39" s="196">
        <f t="shared" si="18"/>
      </c>
      <c r="CA39" s="23"/>
      <c r="CB39" s="43">
        <f t="shared" si="33"/>
      </c>
      <c r="CC39" s="43">
        <f t="shared" si="34"/>
      </c>
      <c r="CD39" s="43">
        <f t="shared" si="35"/>
      </c>
      <c r="CE39" s="104">
        <f t="shared" si="36"/>
      </c>
      <c r="CF39" s="23"/>
      <c r="CG39" s="43">
        <f t="shared" si="19"/>
      </c>
      <c r="CH39" s="43">
        <f t="shared" si="20"/>
      </c>
      <c r="CI39" s="43">
        <f t="shared" si="21"/>
      </c>
      <c r="CJ39" s="104">
        <f t="shared" si="37"/>
      </c>
      <c r="CK39" s="23"/>
      <c r="CL39" s="43">
        <f t="shared" si="22"/>
      </c>
      <c r="CM39" s="43">
        <f t="shared" si="23"/>
      </c>
      <c r="CN39" s="43">
        <f t="shared" si="24"/>
      </c>
      <c r="CO39" s="104">
        <f t="shared" si="38"/>
      </c>
      <c r="CP39" s="23"/>
      <c r="CQ39" s="43">
        <f t="shared" si="25"/>
      </c>
      <c r="CR39" s="43">
        <f t="shared" si="26"/>
      </c>
      <c r="CS39" s="43">
        <f t="shared" si="27"/>
      </c>
      <c r="CT39" s="104">
        <f t="shared" si="39"/>
      </c>
      <c r="CU39" s="23"/>
      <c r="CV39" s="148">
        <f t="shared" si="40"/>
      </c>
      <c r="CW39" s="43">
        <f t="shared" si="41"/>
      </c>
      <c r="CX39" s="43">
        <f t="shared" si="42"/>
      </c>
      <c r="CY39" s="104">
        <f t="shared" si="43"/>
      </c>
    </row>
    <row r="40" spans="1:103" ht="12" customHeight="1">
      <c r="A40" s="23"/>
      <c r="B40" s="23"/>
      <c r="C40" s="23"/>
      <c r="D40" s="25"/>
      <c r="E40" s="25"/>
      <c r="F40" s="25"/>
      <c r="G40" s="25"/>
      <c r="H40" s="24"/>
      <c r="I40" s="24"/>
      <c r="J40" s="25"/>
      <c r="K40" s="23"/>
      <c r="L40" s="23"/>
      <c r="M40" s="23"/>
      <c r="N40" s="24"/>
      <c r="O40" s="24"/>
      <c r="P40" s="25"/>
      <c r="Q40" s="24"/>
      <c r="R40" s="24"/>
      <c r="S40" s="24"/>
      <c r="T40" s="24"/>
      <c r="U40" s="24"/>
      <c r="V40" s="24"/>
      <c r="W40" s="24"/>
      <c r="X40" s="24"/>
      <c r="Y40" s="25"/>
      <c r="Z40" s="24"/>
      <c r="AA40" s="24"/>
      <c r="AB40" s="24"/>
      <c r="AC40" s="24"/>
      <c r="AD40" s="24"/>
      <c r="AE40" s="24"/>
      <c r="AF40" s="24"/>
      <c r="AG40" s="24"/>
      <c r="AH40" s="25"/>
      <c r="AI40" s="23"/>
      <c r="AJ40" s="23"/>
      <c r="AK40" s="23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5"/>
      <c r="BD40" s="23"/>
      <c r="BE40" s="23"/>
      <c r="BF40" s="23"/>
      <c r="BG40" s="24"/>
      <c r="BH40" s="24"/>
      <c r="BI40" s="24"/>
      <c r="BJ40" s="24"/>
      <c r="BK40" s="25"/>
      <c r="BL40" s="24"/>
      <c r="BM40" s="24"/>
      <c r="BN40" s="24"/>
      <c r="BO40" s="25"/>
      <c r="BP40" s="24"/>
      <c r="BQ40" s="24"/>
      <c r="BR40" s="24"/>
      <c r="BS40" s="24"/>
      <c r="BT40" s="24"/>
      <c r="BU40" s="24"/>
      <c r="BV40" s="24"/>
      <c r="BW40" s="25"/>
      <c r="BX40" s="23"/>
      <c r="BY40" s="23"/>
      <c r="BZ40" s="23"/>
      <c r="CA40" s="23"/>
      <c r="CB40" s="24"/>
      <c r="CC40" s="24"/>
      <c r="CD40" s="24"/>
      <c r="CE40" s="25"/>
      <c r="CF40" s="23"/>
      <c r="CG40" s="24"/>
      <c r="CH40" s="24"/>
      <c r="CI40" s="24"/>
      <c r="CJ40" s="25"/>
      <c r="CK40" s="23"/>
      <c r="CL40" s="24"/>
      <c r="CM40" s="24"/>
      <c r="CN40" s="24"/>
      <c r="CO40" s="25"/>
      <c r="CP40" s="23"/>
      <c r="CU40" s="23"/>
      <c r="CV40" s="24"/>
      <c r="CW40" s="24"/>
      <c r="CX40" s="24"/>
      <c r="CY40" s="25"/>
    </row>
    <row r="41" spans="1:103" ht="12" customHeight="1">
      <c r="A41" s="26" t="s">
        <v>4</v>
      </c>
      <c r="B41" s="27"/>
      <c r="C41" s="27"/>
      <c r="D41" s="12">
        <f>IF(D10="","",SUMIF(D10:D39,"1"))</f>
      </c>
      <c r="E41" s="15">
        <f>IF(E10="","",SUMIF(E10:E39,"1"))</f>
      </c>
      <c r="F41" s="13">
        <f>IF(F10="","",SUMIF(F10:F39,"1"))</f>
      </c>
      <c r="G41" s="27"/>
      <c r="H41" s="12">
        <f>IF(H10="","",SUMIF(H10:H39,"1"))</f>
      </c>
      <c r="I41" s="13">
        <f>IF(I10="","",SUMIF(I10:I39,"1"))</f>
      </c>
      <c r="J41" s="27"/>
      <c r="K41" s="26" t="s">
        <v>4</v>
      </c>
      <c r="L41" s="27"/>
      <c r="M41" s="27"/>
      <c r="N41" s="73">
        <f>IF(N10="","",SUMIF(N10:N39,"1"))</f>
      </c>
      <c r="O41" s="74">
        <f>IF(O10="","",SUMIF(O10:O39,"1"))</f>
      </c>
      <c r="P41" s="27"/>
      <c r="Q41" s="73">
        <f>IF(Q10="","",SUMIF(Q10:Q39,"1"))</f>
      </c>
      <c r="R41" s="74">
        <f>IF(R10="","",SUMIF(R10:R39,"1"))</f>
      </c>
      <c r="S41" s="74">
        <f>IF(S10="","",SUMIF(S10:S39,"1"))</f>
      </c>
      <c r="T41" s="74">
        <f>IF(T10="","",SUMIF(T10:T39,"1"))</f>
      </c>
      <c r="U41" s="74">
        <f>IF(U10="","",SUMIF(U10:U39,"1"))</f>
      </c>
      <c r="V41" s="27"/>
      <c r="W41" s="73">
        <f>IF(W10="","",SUMIF(W10:W39,"1"))</f>
      </c>
      <c r="X41" s="74">
        <f>IF(X10="","",SUMIF(X10:X39,"1"))</f>
      </c>
      <c r="Y41" s="27"/>
      <c r="Z41" s="73">
        <f>IF(Z10="","",SUMIF(Z10:Z39,"1"))</f>
      </c>
      <c r="AA41" s="74">
        <f>IF(AA10="","",SUMIF(AA10:AA39,"1"))</f>
      </c>
      <c r="AB41" s="74">
        <f>IF(AB10="","",SUMIF(AB10:AB39,"1"))</f>
      </c>
      <c r="AC41" s="27"/>
      <c r="AD41" s="73">
        <f>IF(AD10="","",SUMIF(AD10:AD39,"1"))</f>
      </c>
      <c r="AE41" s="74">
        <f>IF(AE10="","",SUMIF(AE10:AE39,"1"))</f>
      </c>
      <c r="AF41" s="74">
        <f>IF(AF10="","",SUMIF(AF10:AF39,"1"))</f>
      </c>
      <c r="AG41" s="71">
        <f>IF(AG10="","",SUMIF(AG10:AG39,"1"))</f>
      </c>
      <c r="AH41" s="27"/>
      <c r="AI41" s="26" t="s">
        <v>4</v>
      </c>
      <c r="AJ41" s="27"/>
      <c r="AK41" s="27"/>
      <c r="AL41" s="12">
        <f aca="true" t="shared" si="44" ref="AL41:AS41">IF(AL10="","",SUMIF(AL10:AL39,"1"))</f>
      </c>
      <c r="AM41" s="16">
        <f t="shared" si="44"/>
      </c>
      <c r="AN41" s="16">
        <f t="shared" si="44"/>
      </c>
      <c r="AO41" s="16">
        <f t="shared" si="44"/>
      </c>
      <c r="AP41" s="17">
        <f t="shared" si="44"/>
      </c>
      <c r="AQ41" s="15">
        <f t="shared" si="44"/>
      </c>
      <c r="AR41" s="15">
        <f t="shared" si="44"/>
      </c>
      <c r="AS41" s="15">
        <f t="shared" si="44"/>
      </c>
      <c r="AT41" s="27"/>
      <c r="AU41" s="12">
        <f aca="true" t="shared" si="45" ref="AU41:BB41">IF(AU10="","",SUMIF(AU10:AU39,"1"))</f>
      </c>
      <c r="AV41" s="15">
        <f t="shared" si="45"/>
      </c>
      <c r="AW41" s="15">
        <f t="shared" si="45"/>
      </c>
      <c r="AX41" s="16">
        <f t="shared" si="45"/>
      </c>
      <c r="AY41" s="17">
        <f t="shared" si="45"/>
      </c>
      <c r="AZ41" s="15">
        <f t="shared" si="45"/>
      </c>
      <c r="BA41" s="15">
        <f t="shared" si="45"/>
      </c>
      <c r="BB41" s="15">
        <f t="shared" si="45"/>
      </c>
      <c r="BC41" s="27"/>
      <c r="BD41" s="26" t="s">
        <v>4</v>
      </c>
      <c r="BE41" s="27"/>
      <c r="BF41" s="27"/>
      <c r="BG41" s="69">
        <f>IF(BG10="","",SUMIF(BG10:BG39,"1"))</f>
      </c>
      <c r="BH41" s="70">
        <f>IF(BH10="","",SUMIF(BH10:BH39,"1"))</f>
      </c>
      <c r="BI41" s="70">
        <f>IF(BI10="","",SUMIF(BI10:BI39,"1"))</f>
      </c>
      <c r="BJ41" s="131">
        <f>IF(BJ10="","",SUMIF(BJ10:BJ39,"1"))</f>
      </c>
      <c r="BK41" s="27"/>
      <c r="BL41" s="69">
        <f>IF(BL10="","",SUMIF(BL10:BL39,"1"))</f>
      </c>
      <c r="BM41" s="70">
        <f>IF(BM10="","",SUMIF(BM10:BM39,"1"))</f>
      </c>
      <c r="BN41" s="131">
        <f>IF(BN10="","",SUMIF(BN10:BN39,"1"))</f>
      </c>
      <c r="BO41" s="27"/>
      <c r="BP41" s="69">
        <f aca="true" t="shared" si="46" ref="BP41:BV41">IF(BP10="","",SUMIF(BP10:BP39,"1"))</f>
      </c>
      <c r="BQ41" s="70">
        <f t="shared" si="46"/>
      </c>
      <c r="BR41" s="70">
        <f t="shared" si="46"/>
      </c>
      <c r="BS41" s="70">
        <f t="shared" si="46"/>
      </c>
      <c r="BT41" s="70">
        <f t="shared" si="46"/>
      </c>
      <c r="BU41" s="70">
        <f t="shared" si="46"/>
      </c>
      <c r="BV41" s="71">
        <f t="shared" si="46"/>
      </c>
      <c r="BW41" s="144"/>
      <c r="BX41" s="26" t="s">
        <v>49</v>
      </c>
      <c r="BY41" s="27"/>
      <c r="BZ41" s="27"/>
      <c r="CA41" s="28"/>
      <c r="CB41" s="66">
        <f>IF(CB10="","",SUM(CB10:CB39))</f>
      </c>
      <c r="CC41" s="66">
        <f>IF(CC10="","",SUM(CC10:CC39))</f>
      </c>
      <c r="CD41" s="66">
        <f>IF(CD10="","",SUM(CD10:CD39))</f>
      </c>
      <c r="CE41" s="27"/>
      <c r="CF41" s="28"/>
      <c r="CG41" s="66">
        <f>IF(CG10="","",SUM(CG10:CG39))</f>
      </c>
      <c r="CH41" s="66">
        <f>IF(CH10="","",SUM(CH10:CH39))</f>
      </c>
      <c r="CI41" s="66">
        <f>IF(CI10="","",SUM(CI10:CI39))</f>
      </c>
      <c r="CJ41" s="27"/>
      <c r="CK41" s="28"/>
      <c r="CL41" s="66">
        <f>IF(CL10="","",SUM(CL10:CL39))</f>
      </c>
      <c r="CM41" s="66">
        <f>IF(CM10="","",SUM(CM10:CM39))</f>
      </c>
      <c r="CN41" s="66">
        <f>IF(CN10="","",SUM(CN10:CN39))</f>
      </c>
      <c r="CO41" s="27"/>
      <c r="CP41" s="28"/>
      <c r="CQ41" s="66">
        <f>IF(CQ10="","",SUM(CQ10:CQ39))</f>
      </c>
      <c r="CR41" s="66">
        <f>IF(CR10="","",SUM(CR10:CR39))</f>
      </c>
      <c r="CS41" s="66">
        <f>IF(CS10="","",SUM(CS10:CS39))</f>
      </c>
      <c r="CT41" s="27"/>
      <c r="CU41" s="28"/>
      <c r="CV41" s="66">
        <f>IF(CV10="","",SUM(CV10:CV39))</f>
      </c>
      <c r="CW41" s="66">
        <f>IF(CW10="","",SUM(CW10:CW39))</f>
      </c>
      <c r="CX41" s="66">
        <f>IF(CX10="","",SUM(CX10:CX39))</f>
      </c>
      <c r="CY41" s="27"/>
    </row>
    <row r="42" spans="1:103" ht="12" customHeight="1">
      <c r="A42" s="26" t="s">
        <v>3</v>
      </c>
      <c r="B42" s="29"/>
      <c r="C42" s="29"/>
      <c r="D42" s="14">
        <f>IF(D10="","",COUNTIF(D10:D39,"1")+COUNTIF(D10:D39,"9")+COUNTIF(D10:D39,"0"))</f>
      </c>
      <c r="E42" s="16">
        <f>IF(E10="","",COUNTIF(E10:E39,"1")+COUNTIF(E10:E39,"9")+COUNTIF(E10:E39,"0"))</f>
      </c>
      <c r="F42" s="13">
        <f>IF(F10="","",COUNTIF(F10:F39,"1")+COUNTIF(F10:F39,"9")+COUNTIF(F10:F39,"0"))</f>
      </c>
      <c r="G42" s="29"/>
      <c r="H42" s="14">
        <f>IF(H10="","",COUNTIF(H10:H39,"1")+COUNTIF(H10:H39,"9")+COUNTIF(H10:H39,"0"))</f>
      </c>
      <c r="I42" s="13">
        <f>IF(I10="","",COUNTIF(I10:I39,"1")+COUNTIF(I10:I39,"9")+COUNTIF(I10:I39,"0"))</f>
      </c>
      <c r="J42" s="29"/>
      <c r="K42" s="26" t="s">
        <v>3</v>
      </c>
      <c r="L42" s="29"/>
      <c r="M42" s="29"/>
      <c r="N42" s="69">
        <f>IF(N10="","",COUNTIF(N10:N39,"1")+COUNTIF(N10:N39,"9")+COUNTIF(N10:N39,"0"))</f>
      </c>
      <c r="O42" s="74">
        <f>IF(O10="","",COUNTIF(O10:O39,"1")+COUNTIF(O10:O39,"9")+COUNTIF(O10:O39,"0"))</f>
      </c>
      <c r="P42" s="29"/>
      <c r="Q42" s="69">
        <f>IF(Q10="","",COUNTIF(Q10:Q39,"1")+COUNTIF(Q10:Q39,"9")+COUNTIF(Q10:Q39,"0"))</f>
      </c>
      <c r="R42" s="70">
        <f>IF(R10="","",COUNTIF(R10:R39,"1")+COUNTIF(R10:R39,"9")+COUNTIF(R10:R39,"0"))</f>
      </c>
      <c r="S42" s="70">
        <f>IF(S10="","",COUNTIF(S10:S39,"1")+COUNTIF(S10:S39,"9")+COUNTIF(S10:S39,"0"))</f>
      </c>
      <c r="T42" s="70">
        <f>IF(T10="","",COUNTIF(T10:T39,"1")+COUNTIF(T10:T39,"9")+COUNTIF(T10:T39,"0"))</f>
      </c>
      <c r="U42" s="74">
        <f>IF(U10="","",COUNTIF(U10:U39,"1")+COUNTIF(U10:U39,"9")+COUNTIF(U10:U39,"0"))</f>
      </c>
      <c r="V42" s="29"/>
      <c r="W42" s="69">
        <f>IF(W10="","",COUNTIF(W10:W39,"1")+COUNTIF(W10:W39,"9")+COUNTIF(W10:W39,"0"))</f>
      </c>
      <c r="X42" s="74">
        <f>IF(X10="","",COUNTIF(X10:X39,"1")+COUNTIF(X10:X39,"9")+COUNTIF(X10:X39,"0"))</f>
      </c>
      <c r="Y42" s="29"/>
      <c r="Z42" s="73">
        <f>IF(Z10="","",COUNTIF(Z10:Z39,"1")+COUNTIF(Z10:Z39,"9")+COUNTIF(Z10:Z39,"0"))</f>
      </c>
      <c r="AA42" s="70">
        <f>IF(AA10="","",COUNTIF(AA10:AA39,"1")+COUNTIF(AA10:AA39,"9")+COUNTIF(AA10:AA39,"0"))</f>
      </c>
      <c r="AB42" s="71">
        <f>IF(AB10="","",COUNTIF(AB10:AB39,"1")+COUNTIF(AB10:AB39,"9")+COUNTIF(AB10:AB39,"0"))</f>
      </c>
      <c r="AC42" s="29"/>
      <c r="AD42" s="69">
        <f>IF(AD10="","",COUNTIF(AD10:AD39,"1")+COUNTIF(AD10:AD39,"9")+COUNTIF(AD10:AD39,"0"))</f>
      </c>
      <c r="AE42" s="70">
        <f>IF(AE10="","",COUNTIF(AE10:AE39,"1")+COUNTIF(AE10:AE39,"9")+COUNTIF(AE10:AE39,"0"))</f>
      </c>
      <c r="AF42" s="70">
        <f>IF(AF10="","",COUNTIF(AF10:AF39,"1")+COUNTIF(AF10:AF39,"9")+COUNTIF(AF10:AF39,"0"))</f>
      </c>
      <c r="AG42" s="71">
        <f>IF(AG10="","",COUNTIF(AG10:AG39,"1")+COUNTIF(AG10:AG39,"9")+COUNTIF(AG10:AG39,"0"))</f>
      </c>
      <c r="AH42" s="29"/>
      <c r="AI42" s="26" t="s">
        <v>3</v>
      </c>
      <c r="AJ42" s="29"/>
      <c r="AK42" s="29"/>
      <c r="AL42" s="14">
        <f aca="true" t="shared" si="47" ref="AL42:AS42">IF(AL10="","",COUNTIF(AL10:AL39,"1")+COUNTIF(AL10:AL39,"9")+COUNTIF(AL10:AL39,"0"))</f>
      </c>
      <c r="AM42" s="36">
        <f t="shared" si="47"/>
      </c>
      <c r="AN42" s="16">
        <f t="shared" si="47"/>
      </c>
      <c r="AO42" s="16">
        <f t="shared" si="47"/>
      </c>
      <c r="AP42" s="36">
        <f t="shared" si="47"/>
      </c>
      <c r="AQ42" s="16">
        <f t="shared" si="47"/>
      </c>
      <c r="AR42" s="16">
        <f t="shared" si="47"/>
      </c>
      <c r="AS42" s="15">
        <f t="shared" si="47"/>
      </c>
      <c r="AT42" s="29"/>
      <c r="AU42" s="14">
        <f aca="true" t="shared" si="48" ref="AU42:BB42">IF(AU10="","",COUNTIF(AU10:AU39,"1")+COUNTIF(AU10:AU39,"9")+COUNTIF(AU10:AU39,"0"))</f>
      </c>
      <c r="AV42" s="16">
        <f t="shared" si="48"/>
      </c>
      <c r="AW42" s="16">
        <f t="shared" si="48"/>
      </c>
      <c r="AX42" s="16">
        <f t="shared" si="48"/>
      </c>
      <c r="AY42" s="36">
        <f t="shared" si="48"/>
      </c>
      <c r="AZ42" s="16">
        <f t="shared" si="48"/>
      </c>
      <c r="BA42" s="16">
        <f t="shared" si="48"/>
      </c>
      <c r="BB42" s="15">
        <f t="shared" si="48"/>
      </c>
      <c r="BC42" s="29"/>
      <c r="BD42" s="26" t="s">
        <v>3</v>
      </c>
      <c r="BE42" s="29"/>
      <c r="BF42" s="29"/>
      <c r="BG42" s="69">
        <f>IF(BG10="","",COUNTIF(BG10:BG39,"1")+COUNTIF(BG10:BG39,"9")+COUNTIF(BG10:BG39,"0"))</f>
      </c>
      <c r="BH42" s="70">
        <f>IF(BH10="","",COUNTIF(BH10:BH39,"1")+COUNTIF(BH10:BH39,"9")+COUNTIF(BH10:BH39,"0"))</f>
      </c>
      <c r="BI42" s="70">
        <f>IF(BI10="","",COUNTIF(BI10:BI39,"1")+COUNTIF(BI10:BI39,"9")+COUNTIF(BI10:BI39,"0"))</f>
      </c>
      <c r="BJ42" s="131">
        <f>IF(BJ10="","",COUNTIF(BJ10:BJ39,"1")+COUNTIF(BJ10:BJ39,"9")+COUNTIF(BJ10:BJ39,"0"))</f>
      </c>
      <c r="BK42" s="29"/>
      <c r="BL42" s="69">
        <f>IF(BL10="","",COUNTIF(BL10:BL39,"1")+COUNTIF(BL10:BL39,"9")+COUNTIF(BL10:BL39,"0"))</f>
      </c>
      <c r="BM42" s="70">
        <f>IF(BM10="","",COUNTIF(BM10:BM39,"1")+COUNTIF(BM10:BM39,"9")+COUNTIF(BM10:BM39,"0"))</f>
      </c>
      <c r="BN42" s="131">
        <f>IF(BN10="","",COUNTIF(BN10:BN39,"1")+COUNTIF(BN10:BN39,"9")+COUNTIF(BN10:BN39,"0"))</f>
      </c>
      <c r="BO42" s="29"/>
      <c r="BP42" s="69">
        <f aca="true" t="shared" si="49" ref="BP42:BV42">IF(BP10="","",COUNTIF(BP10:BP39,"1")+COUNTIF(BP10:BP39,"9")+COUNTIF(BP10:BP39,"0"))</f>
      </c>
      <c r="BQ42" s="70">
        <f t="shared" si="49"/>
      </c>
      <c r="BR42" s="70">
        <f t="shared" si="49"/>
      </c>
      <c r="BS42" s="70">
        <f t="shared" si="49"/>
      </c>
      <c r="BT42" s="70">
        <f t="shared" si="49"/>
      </c>
      <c r="BU42" s="70">
        <f t="shared" si="49"/>
      </c>
      <c r="BV42" s="71">
        <f t="shared" si="49"/>
      </c>
      <c r="BW42" s="145"/>
      <c r="BX42" s="26" t="s">
        <v>39</v>
      </c>
      <c r="BY42" s="29"/>
      <c r="BZ42" s="29"/>
      <c r="CA42" s="28"/>
      <c r="CB42" s="66">
        <f>IF(CB10="","",CB41+CC41+CD41)</f>
      </c>
      <c r="CC42" s="27"/>
      <c r="CD42" s="27"/>
      <c r="CE42" s="29"/>
      <c r="CF42" s="28"/>
      <c r="CG42" s="66">
        <f>IF(CG10="","",CG41+CH41+CI41)</f>
      </c>
      <c r="CH42" s="27"/>
      <c r="CI42" s="27"/>
      <c r="CJ42" s="29"/>
      <c r="CK42" s="28"/>
      <c r="CL42" s="66">
        <f>IF(CL10="","",CL41+CM41+CN41)</f>
      </c>
      <c r="CM42" s="27"/>
      <c r="CN42" s="27"/>
      <c r="CO42" s="29"/>
      <c r="CP42" s="28"/>
      <c r="CQ42" s="66">
        <f>IF(CQ10="","",CQ41+CR41+CS41)</f>
      </c>
      <c r="CR42" s="27"/>
      <c r="CS42" s="27"/>
      <c r="CT42" s="29"/>
      <c r="CU42" s="28"/>
      <c r="CV42" s="66">
        <f>IF(CV10="","",CV41+CW41+CX41)</f>
      </c>
      <c r="CW42" s="27"/>
      <c r="CX42" s="27"/>
      <c r="CY42" s="29"/>
    </row>
    <row r="43" spans="1:103" ht="12" customHeight="1">
      <c r="A43" s="26" t="s">
        <v>5</v>
      </c>
      <c r="B43" s="27"/>
      <c r="C43" s="27"/>
      <c r="D43" s="100">
        <f>IF(D42="","",D41/D42)</f>
      </c>
      <c r="E43" s="101">
        <f>IF(E42="","",E41/E42)</f>
      </c>
      <c r="F43" s="102">
        <f>IF(F42="","",F41/F42)</f>
      </c>
      <c r="G43" s="27"/>
      <c r="H43" s="100">
        <f>IF(H42="","",H41/H42)</f>
      </c>
      <c r="I43" s="102">
        <f>IF(I42="","",I41/I42)</f>
      </c>
      <c r="J43" s="27"/>
      <c r="K43" s="26" t="s">
        <v>5</v>
      </c>
      <c r="L43" s="27"/>
      <c r="M43" s="27"/>
      <c r="N43" s="105">
        <f>IF(N42="","",N41/N42)</f>
      </c>
      <c r="O43" s="107">
        <f>IF(O42="","",O41/O42)</f>
      </c>
      <c r="P43" s="27"/>
      <c r="Q43" s="105">
        <f>IF(Q42="","",Q41/Q42)</f>
      </c>
      <c r="R43" s="106">
        <f>IF(R42="","",R41/R42)</f>
      </c>
      <c r="S43" s="106">
        <f>IF(S42="","",S41/S42)</f>
      </c>
      <c r="T43" s="106">
        <f>IF(T42="","",T41/T42)</f>
      </c>
      <c r="U43" s="107">
        <f>IF(U42="","",U41/U42)</f>
      </c>
      <c r="V43" s="27"/>
      <c r="W43" s="105">
        <f>IF(W42="","",W41/W42)</f>
      </c>
      <c r="X43" s="107">
        <f>IF(X42="","",X41/X42)</f>
      </c>
      <c r="Y43" s="27"/>
      <c r="Z43" s="126">
        <f>IF(Z42="","",Z41/Z42)</f>
      </c>
      <c r="AA43" s="106">
        <f>IF(AA42="","",AA41/AA42)</f>
      </c>
      <c r="AB43" s="108">
        <f>IF(AB42="","",AB41/AB42)</f>
      </c>
      <c r="AC43" s="27"/>
      <c r="AD43" s="105">
        <f>IF(AD42="","",AD41/AD42)</f>
      </c>
      <c r="AE43" s="106">
        <f>IF(AE42="","",AE41/AE42)</f>
      </c>
      <c r="AF43" s="106">
        <f>IF(AF42="","",AF41/AF42)</f>
      </c>
      <c r="AG43" s="108">
        <f>IF(AG42="","",AG41/AG42)</f>
      </c>
      <c r="AH43" s="27"/>
      <c r="AI43" s="26" t="s">
        <v>5</v>
      </c>
      <c r="AJ43" s="27"/>
      <c r="AK43" s="27"/>
      <c r="AL43" s="100">
        <f aca="true" t="shared" si="50" ref="AL43:AS43">IF(AL42="","",AL41/AL42)</f>
      </c>
      <c r="AM43" s="101">
        <f t="shared" si="50"/>
      </c>
      <c r="AN43" s="101">
        <f t="shared" si="50"/>
      </c>
      <c r="AO43" s="101">
        <f t="shared" si="50"/>
      </c>
      <c r="AP43" s="132">
        <f t="shared" si="50"/>
      </c>
      <c r="AQ43" s="101">
        <f t="shared" si="50"/>
      </c>
      <c r="AR43" s="101">
        <f t="shared" si="50"/>
      </c>
      <c r="AS43" s="133">
        <f t="shared" si="50"/>
      </c>
      <c r="AT43" s="27"/>
      <c r="AU43" s="100">
        <f aca="true" t="shared" si="51" ref="AU43:BB43">IF(AU42="","",AU41/AU42)</f>
      </c>
      <c r="AV43" s="101">
        <f t="shared" si="51"/>
      </c>
      <c r="AW43" s="101">
        <f t="shared" si="51"/>
      </c>
      <c r="AX43" s="101">
        <f t="shared" si="51"/>
      </c>
      <c r="AY43" s="132">
        <f t="shared" si="51"/>
      </c>
      <c r="AZ43" s="101">
        <f t="shared" si="51"/>
      </c>
      <c r="BA43" s="101">
        <f t="shared" si="51"/>
      </c>
      <c r="BB43" s="133">
        <f t="shared" si="51"/>
      </c>
      <c r="BC43" s="27"/>
      <c r="BD43" s="26" t="s">
        <v>5</v>
      </c>
      <c r="BE43" s="27"/>
      <c r="BF43" s="27"/>
      <c r="BG43" s="105">
        <f>IF(BG42="","",BG41/BG42)</f>
      </c>
      <c r="BH43" s="106">
        <f>IF(BH42="","",BH41/BH42)</f>
      </c>
      <c r="BI43" s="106">
        <f>IF(BI42="","",BI41/BI42)</f>
      </c>
      <c r="BJ43" s="201">
        <f>IF(BJ42="","",BJ41/BJ42)</f>
      </c>
      <c r="BK43" s="27"/>
      <c r="BL43" s="105">
        <f>IF(BL42="","",BL41/BL42)</f>
      </c>
      <c r="BM43" s="106">
        <f>IF(BM42="","",BM41/BM42)</f>
      </c>
      <c r="BN43" s="201">
        <f>IF(BN42="","",BN41/BN42)</f>
      </c>
      <c r="BO43" s="27"/>
      <c r="BP43" s="105">
        <f aca="true" t="shared" si="52" ref="BP43:BV43">IF(BP42="","",BP41/BP42)</f>
      </c>
      <c r="BQ43" s="106">
        <f t="shared" si="52"/>
      </c>
      <c r="BR43" s="106">
        <f t="shared" si="52"/>
      </c>
      <c r="BS43" s="106">
        <f t="shared" si="52"/>
      </c>
      <c r="BT43" s="106">
        <f t="shared" si="52"/>
      </c>
      <c r="BU43" s="106">
        <f t="shared" si="52"/>
      </c>
      <c r="BV43" s="108">
        <f t="shared" si="52"/>
      </c>
      <c r="BW43" s="144"/>
      <c r="BX43" s="26"/>
      <c r="BY43" s="27"/>
      <c r="BZ43" s="27"/>
      <c r="CA43" s="28"/>
      <c r="CB43" s="27"/>
      <c r="CC43" s="27"/>
      <c r="CD43" s="27"/>
      <c r="CE43" s="27"/>
      <c r="CF43" s="28"/>
      <c r="CG43" s="27"/>
      <c r="CH43" s="27"/>
      <c r="CI43" s="27"/>
      <c r="CJ43" s="27"/>
      <c r="CK43" s="28"/>
      <c r="CL43" s="27"/>
      <c r="CM43" s="27"/>
      <c r="CN43" s="27"/>
      <c r="CO43" s="27"/>
      <c r="CP43" s="28"/>
      <c r="CQ43" s="27"/>
      <c r="CR43" s="27"/>
      <c r="CS43" s="27"/>
      <c r="CT43" s="27"/>
      <c r="CU43" s="28"/>
      <c r="CV43" s="27"/>
      <c r="CW43" s="27"/>
      <c r="CX43" s="27"/>
      <c r="CY43" s="27"/>
    </row>
    <row r="44" spans="1:103" ht="12" customHeight="1">
      <c r="A44" s="30" t="s">
        <v>41</v>
      </c>
      <c r="B44" s="31"/>
      <c r="C44" s="31"/>
      <c r="D44" s="264">
        <f>IF(D42="","",SUM(D41:F41)/SUM(D42:F42))</f>
      </c>
      <c r="E44" s="265"/>
      <c r="F44" s="266"/>
      <c r="G44" s="31"/>
      <c r="H44" s="264">
        <f>IF(H42="","",SUM(H41:I41)/SUM(H42:I42))</f>
      </c>
      <c r="I44" s="266"/>
      <c r="J44" s="31"/>
      <c r="K44" s="30" t="s">
        <v>41</v>
      </c>
      <c r="L44" s="31"/>
      <c r="M44" s="31"/>
      <c r="N44" s="259">
        <f>IF(N42="","",SUM(N41:O41)/SUM(N42:O42))</f>
      </c>
      <c r="O44" s="260"/>
      <c r="P44" s="31"/>
      <c r="Q44" s="259">
        <f>IF(Q42="","",SUM(Q41:U41)/SUM(Q42:U42))</f>
      </c>
      <c r="R44" s="261"/>
      <c r="S44" s="261"/>
      <c r="T44" s="261"/>
      <c r="U44" s="260"/>
      <c r="V44" s="31"/>
      <c r="W44" s="259">
        <f>IF(W42="","",SUM(W41:X41)/SUM(W42:X42))</f>
      </c>
      <c r="X44" s="260"/>
      <c r="Y44" s="31"/>
      <c r="Z44" s="259">
        <f>IF(Z42="","",SUM(Z41:AB41)/SUM(Z42:AB42))</f>
      </c>
      <c r="AA44" s="262"/>
      <c r="AB44" s="263"/>
      <c r="AC44" s="31"/>
      <c r="AD44" s="259">
        <f>IF(AD42="","",SUM(AD41:AG41)/SUM(AD42:AG42))</f>
      </c>
      <c r="AE44" s="262"/>
      <c r="AF44" s="262"/>
      <c r="AG44" s="263"/>
      <c r="AH44" s="31"/>
      <c r="AI44" s="30" t="s">
        <v>41</v>
      </c>
      <c r="AJ44" s="31"/>
      <c r="AK44" s="31"/>
      <c r="AL44" s="264">
        <f>IF(AL42="","",SUM(AL41:AS41)/SUM(AL42:AS42))</f>
      </c>
      <c r="AM44" s="265"/>
      <c r="AN44" s="265"/>
      <c r="AO44" s="253"/>
      <c r="AP44" s="253"/>
      <c r="AQ44" s="253"/>
      <c r="AR44" s="253"/>
      <c r="AS44" s="252"/>
      <c r="AT44" s="31"/>
      <c r="AU44" s="264">
        <f>IF(AU42="","",SUM(AU41:BB41)/SUM(AU42:BB42))</f>
      </c>
      <c r="AV44" s="298"/>
      <c r="AW44" s="298"/>
      <c r="AX44" s="298"/>
      <c r="AY44" s="246"/>
      <c r="AZ44" s="246"/>
      <c r="BA44" s="246"/>
      <c r="BB44" s="247"/>
      <c r="BC44" s="31"/>
      <c r="BD44" s="30" t="s">
        <v>41</v>
      </c>
      <c r="BE44" s="31"/>
      <c r="BF44" s="31"/>
      <c r="BG44" s="259">
        <f>IF(BG42="","",SUM(BG41:BJ41)/SUM(BG42:BJ42))</f>
      </c>
      <c r="BH44" s="213"/>
      <c r="BI44" s="213"/>
      <c r="BJ44" s="214"/>
      <c r="BK44" s="31"/>
      <c r="BL44" s="259">
        <f>IF(BL42="","",SUM(BL41:BN41)/SUM(BL42:BN42))</f>
      </c>
      <c r="BM44" s="213"/>
      <c r="BN44" s="214"/>
      <c r="BO44" s="31"/>
      <c r="BP44" s="259">
        <f>IF(BP42="","",SUM(BP41:BV41)/SUM(BP42:BV42))</f>
      </c>
      <c r="BQ44" s="262"/>
      <c r="BR44" s="262"/>
      <c r="BS44" s="262"/>
      <c r="BT44" s="261"/>
      <c r="BU44" s="261"/>
      <c r="BV44" s="260"/>
      <c r="BW44" s="31"/>
      <c r="BX44" s="30" t="s">
        <v>40</v>
      </c>
      <c r="BY44" s="31"/>
      <c r="BZ44" s="31"/>
      <c r="CA44" s="28"/>
      <c r="CB44" s="109">
        <f>IF(CB42="","",CB41/CB42)</f>
      </c>
      <c r="CC44" s="27"/>
      <c r="CD44" s="27"/>
      <c r="CE44" s="31"/>
      <c r="CF44" s="28"/>
      <c r="CG44" s="109">
        <f>IF(CG42="","",CG41/CG42)</f>
      </c>
      <c r="CH44" s="27"/>
      <c r="CI44" s="27"/>
      <c r="CJ44" s="31"/>
      <c r="CK44" s="28"/>
      <c r="CL44" s="109">
        <f>IF(CL42="","",CL41/CL42)</f>
      </c>
      <c r="CM44" s="27"/>
      <c r="CN44" s="27"/>
      <c r="CO44" s="31"/>
      <c r="CP44" s="28"/>
      <c r="CQ44" s="109">
        <f>IF(CQ42="","",CQ41/CQ42)</f>
      </c>
      <c r="CR44" s="27"/>
      <c r="CS44" s="27"/>
      <c r="CT44" s="31"/>
      <c r="CU44" s="28"/>
      <c r="CV44" s="109">
        <f>IF(CV42="","",CV41/CV42)</f>
      </c>
      <c r="CW44" s="27"/>
      <c r="CX44" s="27"/>
      <c r="CY44" s="31"/>
    </row>
    <row r="45" spans="1:103" ht="12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</row>
    <row r="46" spans="1:103" ht="9" customHeight="1">
      <c r="A46" s="273" t="s">
        <v>167</v>
      </c>
      <c r="B46" s="182"/>
      <c r="C46" s="182"/>
      <c r="D46" s="14" t="str">
        <f aca="true" t="shared" si="53" ref="D46:AA46">D9</f>
        <v>Item 01</v>
      </c>
      <c r="E46" s="16" t="str">
        <f t="shared" si="53"/>
        <v>Item 02</v>
      </c>
      <c r="F46" s="13" t="str">
        <f t="shared" si="53"/>
        <v>Item 03</v>
      </c>
      <c r="G46" s="44" t="str">
        <f t="shared" si="53"/>
        <v>%</v>
      </c>
      <c r="H46" s="14" t="str">
        <f t="shared" si="53"/>
        <v>Item 05</v>
      </c>
      <c r="I46" s="13" t="str">
        <f t="shared" si="53"/>
        <v>Item 06</v>
      </c>
      <c r="J46" s="44" t="str">
        <f t="shared" si="53"/>
        <v>%</v>
      </c>
      <c r="K46" s="273" t="s">
        <v>168</v>
      </c>
      <c r="L46" s="182"/>
      <c r="M46" s="182"/>
      <c r="N46" s="69" t="str">
        <f t="shared" si="53"/>
        <v>Item 19</v>
      </c>
      <c r="O46" s="71" t="str">
        <f t="shared" si="53"/>
        <v>Item 20</v>
      </c>
      <c r="P46" s="72" t="str">
        <f t="shared" si="53"/>
        <v>%</v>
      </c>
      <c r="Q46" s="69" t="str">
        <f t="shared" si="53"/>
        <v>Item 21</v>
      </c>
      <c r="R46" s="70" t="str">
        <f t="shared" si="53"/>
        <v>Item 22</v>
      </c>
      <c r="S46" s="70" t="str">
        <f t="shared" si="53"/>
        <v>Item 23</v>
      </c>
      <c r="T46" s="70" t="str">
        <f t="shared" si="53"/>
        <v>Item 24</v>
      </c>
      <c r="U46" s="71" t="str">
        <f t="shared" si="53"/>
        <v>Item 25</v>
      </c>
      <c r="V46" s="72" t="str">
        <f t="shared" si="53"/>
        <v>%</v>
      </c>
      <c r="W46" s="69" t="str">
        <f t="shared" si="53"/>
        <v>Item 26</v>
      </c>
      <c r="X46" s="71" t="str">
        <f t="shared" si="53"/>
        <v>Item 27</v>
      </c>
      <c r="Y46" s="72" t="str">
        <f t="shared" si="53"/>
        <v>%</v>
      </c>
      <c r="Z46" s="69" t="str">
        <f aca="true" t="shared" si="54" ref="Z46:AO46">Z9</f>
        <v>Item 28</v>
      </c>
      <c r="AA46" s="70" t="str">
        <f t="shared" si="53"/>
        <v>Item 29</v>
      </c>
      <c r="AB46" s="71" t="str">
        <f t="shared" si="54"/>
        <v>Item 30</v>
      </c>
      <c r="AC46" s="72" t="str">
        <f t="shared" si="54"/>
        <v>%</v>
      </c>
      <c r="AD46" s="70" t="str">
        <f t="shared" si="54"/>
        <v>Item 31</v>
      </c>
      <c r="AE46" s="70" t="str">
        <f t="shared" si="54"/>
        <v>Item 32</v>
      </c>
      <c r="AF46" s="70" t="str">
        <f t="shared" si="54"/>
        <v>Item 33</v>
      </c>
      <c r="AG46" s="71" t="str">
        <f t="shared" si="54"/>
        <v>Item 34</v>
      </c>
      <c r="AH46" s="72" t="str">
        <f t="shared" si="54"/>
        <v>%</v>
      </c>
      <c r="AI46" s="273" t="s">
        <v>169</v>
      </c>
      <c r="AJ46" s="182"/>
      <c r="AK46" s="182"/>
      <c r="AL46" s="14" t="str">
        <f t="shared" si="54"/>
        <v>Item 35</v>
      </c>
      <c r="AM46" s="16" t="str">
        <f t="shared" si="54"/>
        <v>Item 36</v>
      </c>
      <c r="AN46" s="13" t="str">
        <f t="shared" si="54"/>
        <v>Item 37</v>
      </c>
      <c r="AO46" s="13" t="str">
        <f t="shared" si="54"/>
        <v>Item 38</v>
      </c>
      <c r="AP46" s="14" t="str">
        <f aca="true" t="shared" si="55" ref="AP46:BC46">AP9</f>
        <v>Item 39</v>
      </c>
      <c r="AQ46" s="16" t="str">
        <f t="shared" si="55"/>
        <v>Item 40</v>
      </c>
      <c r="AR46" s="16" t="str">
        <f t="shared" si="55"/>
        <v>Item 41</v>
      </c>
      <c r="AS46" s="13" t="str">
        <f t="shared" si="55"/>
        <v>Item 42</v>
      </c>
      <c r="AT46" s="44" t="str">
        <f t="shared" si="55"/>
        <v>%</v>
      </c>
      <c r="AU46" s="14" t="str">
        <f t="shared" si="55"/>
        <v>Item 43</v>
      </c>
      <c r="AV46" s="16" t="str">
        <f t="shared" si="55"/>
        <v>Item 44</v>
      </c>
      <c r="AW46" s="16" t="str">
        <f t="shared" si="55"/>
        <v>Item 45</v>
      </c>
      <c r="AX46" s="13" t="str">
        <f t="shared" si="55"/>
        <v>Item 46</v>
      </c>
      <c r="AY46" s="14" t="str">
        <f t="shared" si="55"/>
        <v>Item 47</v>
      </c>
      <c r="AZ46" s="16" t="str">
        <f t="shared" si="55"/>
        <v>Item 48</v>
      </c>
      <c r="BA46" s="16" t="str">
        <f t="shared" si="55"/>
        <v>Item 49</v>
      </c>
      <c r="BB46" s="13" t="str">
        <f t="shared" si="55"/>
        <v>Item 50</v>
      </c>
      <c r="BC46" s="44" t="str">
        <f t="shared" si="55"/>
        <v>%</v>
      </c>
      <c r="BD46" s="273" t="s">
        <v>170</v>
      </c>
      <c r="BE46" s="174"/>
      <c r="BF46" s="174"/>
      <c r="BG46" s="202" t="str">
        <f aca="true" t="shared" si="56" ref="BG46:BW46">BG9</f>
        <v>Item 73</v>
      </c>
      <c r="BH46" s="202" t="str">
        <f>BH9</f>
        <v>Item 74</v>
      </c>
      <c r="BI46" s="202" t="str">
        <f>BI9</f>
        <v>Item 75</v>
      </c>
      <c r="BJ46" s="202" t="str">
        <f t="shared" si="56"/>
        <v>Item 76</v>
      </c>
      <c r="BK46" s="72" t="str">
        <f t="shared" si="56"/>
        <v>%</v>
      </c>
      <c r="BL46" s="202" t="str">
        <f t="shared" si="56"/>
        <v>Item 77</v>
      </c>
      <c r="BM46" s="202" t="str">
        <f t="shared" si="56"/>
        <v>Item 78</v>
      </c>
      <c r="BN46" s="202" t="str">
        <f t="shared" si="56"/>
        <v>Item 79</v>
      </c>
      <c r="BO46" s="72" t="str">
        <f t="shared" si="56"/>
        <v>%</v>
      </c>
      <c r="BP46" s="69" t="str">
        <f t="shared" si="56"/>
        <v>Item 80</v>
      </c>
      <c r="BQ46" s="134" t="str">
        <f>BQ9</f>
        <v>Item 81</v>
      </c>
      <c r="BR46" s="134" t="str">
        <f>BR9</f>
        <v>Item 82</v>
      </c>
      <c r="BS46" s="134" t="str">
        <f>BS9</f>
        <v>Item 83</v>
      </c>
      <c r="BT46" s="70" t="str">
        <f t="shared" si="56"/>
        <v>Item 84</v>
      </c>
      <c r="BU46" s="70" t="str">
        <f t="shared" si="56"/>
        <v>Item 85</v>
      </c>
      <c r="BV46" s="71" t="str">
        <f t="shared" si="56"/>
        <v>Item 86</v>
      </c>
      <c r="BW46" s="72" t="str">
        <f t="shared" si="56"/>
        <v>%</v>
      </c>
      <c r="BX46" s="273" t="s">
        <v>171</v>
      </c>
      <c r="BY46" s="174"/>
      <c r="BZ46" s="174"/>
      <c r="CA46" s="48"/>
      <c r="CB46" s="66" t="str">
        <f>CB9</f>
        <v>Codes 1</v>
      </c>
      <c r="CC46" s="66" t="str">
        <f>CC9</f>
        <v>Codes 9</v>
      </c>
      <c r="CD46" s="66" t="str">
        <f>CD9</f>
        <v>Codes 0</v>
      </c>
      <c r="CE46" s="67" t="str">
        <f>CE9</f>
        <v>%</v>
      </c>
      <c r="CF46" s="48"/>
      <c r="CG46" s="66" t="str">
        <f>CG9</f>
        <v>Codes 1</v>
      </c>
      <c r="CH46" s="66" t="str">
        <f>CH9</f>
        <v>Codes 9</v>
      </c>
      <c r="CI46" s="66" t="str">
        <f>CI9</f>
        <v>Codes 0</v>
      </c>
      <c r="CJ46" s="67" t="str">
        <f>CJ9</f>
        <v>%</v>
      </c>
      <c r="CK46" s="48"/>
      <c r="CL46" s="66" t="str">
        <f>CL9</f>
        <v>Codes 1</v>
      </c>
      <c r="CM46" s="66" t="str">
        <f>CM9</f>
        <v>Codes 9</v>
      </c>
      <c r="CN46" s="66" t="str">
        <f>CN9</f>
        <v>Codes 0</v>
      </c>
      <c r="CO46" s="67" t="str">
        <f>CO9</f>
        <v>%</v>
      </c>
      <c r="CP46" s="48"/>
      <c r="CQ46" s="66" t="s">
        <v>46</v>
      </c>
      <c r="CR46" s="66" t="s">
        <v>47</v>
      </c>
      <c r="CS46" s="66" t="s">
        <v>48</v>
      </c>
      <c r="CT46" s="67" t="s">
        <v>0</v>
      </c>
      <c r="CU46" s="48"/>
      <c r="CV46" s="66" t="str">
        <f>CV9</f>
        <v>Codes 1</v>
      </c>
      <c r="CW46" s="66" t="str">
        <f>CW9</f>
        <v>Codes 9</v>
      </c>
      <c r="CX46" s="66" t="str">
        <f>CX9</f>
        <v>Codes 0</v>
      </c>
      <c r="CY46" s="67" t="str">
        <f>CY9</f>
        <v>%</v>
      </c>
    </row>
    <row r="47" spans="1:103" ht="9" customHeight="1">
      <c r="A47" s="274"/>
      <c r="B47" s="183"/>
      <c r="C47" s="183"/>
      <c r="D47" s="281" t="str">
        <f>D8</f>
        <v>Ex 1a</v>
      </c>
      <c r="E47" s="282"/>
      <c r="F47" s="282"/>
      <c r="G47" s="285"/>
      <c r="H47" s="281" t="str">
        <f>H8</f>
        <v>Ex 1b</v>
      </c>
      <c r="I47" s="282"/>
      <c r="J47" s="285"/>
      <c r="K47" s="274"/>
      <c r="L47" s="183"/>
      <c r="M47" s="183"/>
      <c r="N47" s="276" t="str">
        <f>N8</f>
        <v>Ex 2a</v>
      </c>
      <c r="O47" s="277"/>
      <c r="P47" s="278"/>
      <c r="Q47" s="276" t="str">
        <f>Q8</f>
        <v>Ex 2b</v>
      </c>
      <c r="R47" s="279"/>
      <c r="S47" s="279"/>
      <c r="T47" s="279"/>
      <c r="U47" s="279"/>
      <c r="V47" s="280"/>
      <c r="W47" s="276" t="str">
        <f>W8</f>
        <v>Ex 2a bis</v>
      </c>
      <c r="X47" s="279"/>
      <c r="Y47" s="280"/>
      <c r="Z47" s="286" t="str">
        <f>Z8</f>
        <v>Ex 2c</v>
      </c>
      <c r="AA47" s="287"/>
      <c r="AB47" s="288"/>
      <c r="AC47" s="289"/>
      <c r="AD47" s="286" t="str">
        <f>AD8</f>
        <v>Ex 2d</v>
      </c>
      <c r="AE47" s="287"/>
      <c r="AF47" s="287"/>
      <c r="AG47" s="288"/>
      <c r="AH47" s="289"/>
      <c r="AI47" s="274"/>
      <c r="AJ47" s="183"/>
      <c r="AK47" s="183"/>
      <c r="AL47" s="281" t="str">
        <f>AL8</f>
        <v>Ex 3a</v>
      </c>
      <c r="AM47" s="282"/>
      <c r="AN47" s="282"/>
      <c r="AO47" s="253"/>
      <c r="AP47" s="253"/>
      <c r="AQ47" s="253"/>
      <c r="AR47" s="253"/>
      <c r="AS47" s="253"/>
      <c r="AT47" s="252"/>
      <c r="AU47" s="281" t="str">
        <f>AU8</f>
        <v>Ex 3b</v>
      </c>
      <c r="AV47" s="293"/>
      <c r="AW47" s="293"/>
      <c r="AX47" s="293"/>
      <c r="AY47" s="246"/>
      <c r="AZ47" s="246"/>
      <c r="BA47" s="246"/>
      <c r="BB47" s="246"/>
      <c r="BC47" s="247"/>
      <c r="BD47" s="274"/>
      <c r="BE47" s="183"/>
      <c r="BF47" s="183"/>
      <c r="BG47" s="276" t="str">
        <f>BG8</f>
        <v>Ex 5a</v>
      </c>
      <c r="BH47" s="213"/>
      <c r="BI47" s="213"/>
      <c r="BJ47" s="213"/>
      <c r="BK47" s="214"/>
      <c r="BL47" s="276" t="str">
        <f>BL8</f>
        <v>Ex 5b</v>
      </c>
      <c r="BM47" s="213"/>
      <c r="BN47" s="213"/>
      <c r="BO47" s="214"/>
      <c r="BP47" s="276" t="str">
        <f>BP8</f>
        <v>Ex 5c</v>
      </c>
      <c r="BQ47" s="277"/>
      <c r="BR47" s="277"/>
      <c r="BS47" s="277"/>
      <c r="BT47" s="277"/>
      <c r="BU47" s="277"/>
      <c r="BV47" s="277"/>
      <c r="BW47" s="278"/>
      <c r="BX47" s="274"/>
      <c r="BY47" s="176"/>
      <c r="BZ47" s="176"/>
      <c r="CA47" s="48"/>
      <c r="CB47" s="290" t="str">
        <f>CB8</f>
        <v>5 items</v>
      </c>
      <c r="CC47" s="291"/>
      <c r="CD47" s="291"/>
      <c r="CE47" s="292"/>
      <c r="CF47" s="48"/>
      <c r="CG47" s="290" t="str">
        <f>CG8</f>
        <v>16 items</v>
      </c>
      <c r="CH47" s="291"/>
      <c r="CI47" s="291"/>
      <c r="CJ47" s="292"/>
      <c r="CK47" s="48"/>
      <c r="CL47" s="290" t="str">
        <f>CL8</f>
        <v>16 items</v>
      </c>
      <c r="CM47" s="291"/>
      <c r="CN47" s="291"/>
      <c r="CO47" s="292"/>
      <c r="CP47" s="48"/>
      <c r="CQ47" s="290" t="str">
        <f>CQ8</f>
        <v>14 items</v>
      </c>
      <c r="CR47" s="291"/>
      <c r="CS47" s="291"/>
      <c r="CT47" s="292"/>
      <c r="CU47" s="48"/>
      <c r="CV47" s="290" t="str">
        <f>CV8</f>
        <v>51 items</v>
      </c>
      <c r="CW47" s="291"/>
      <c r="CX47" s="291"/>
      <c r="CY47" s="292"/>
    </row>
    <row r="48" spans="1:103" ht="9" customHeight="1">
      <c r="A48" s="275"/>
      <c r="B48" s="184"/>
      <c r="C48" s="184"/>
      <c r="D48" s="281" t="str">
        <f>D7</f>
        <v>E.A.L. / GS: ASPECT SEMANTIQUE</v>
      </c>
      <c r="E48" s="282"/>
      <c r="F48" s="283"/>
      <c r="G48" s="283"/>
      <c r="H48" s="283"/>
      <c r="I48" s="283"/>
      <c r="J48" s="284"/>
      <c r="K48" s="275"/>
      <c r="L48" s="184"/>
      <c r="M48" s="184"/>
      <c r="N48" s="276" t="str">
        <f>N7</f>
        <v>E.A.L. / GS: COMPOSANTES SONORES ET VISUELLES</v>
      </c>
      <c r="O48" s="277"/>
      <c r="P48" s="277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2"/>
      <c r="AI48" s="275"/>
      <c r="AJ48" s="184"/>
      <c r="AK48" s="184"/>
      <c r="AL48" s="281" t="str">
        <f>AL7</f>
        <v>E.A.L./ GS: VOCABULAIRE TECHNIQUE</v>
      </c>
      <c r="AM48" s="282"/>
      <c r="AN48" s="282"/>
      <c r="AO48" s="28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2"/>
      <c r="BD48" s="275"/>
      <c r="BE48" s="184"/>
      <c r="BF48" s="184"/>
      <c r="BG48" s="276" t="str">
        <f>BG7</f>
        <v>E.A.L. / GS: ASPECT CULTUREL</v>
      </c>
      <c r="BH48" s="277"/>
      <c r="BI48" s="277"/>
      <c r="BJ48" s="277"/>
      <c r="BK48" s="277"/>
      <c r="BL48" s="277"/>
      <c r="BM48" s="277"/>
      <c r="BN48" s="277"/>
      <c r="BO48" s="277"/>
      <c r="BP48" s="213"/>
      <c r="BQ48" s="213"/>
      <c r="BR48" s="213"/>
      <c r="BS48" s="213"/>
      <c r="BT48" s="213"/>
      <c r="BU48" s="213"/>
      <c r="BV48" s="213"/>
      <c r="BW48" s="214"/>
      <c r="BX48" s="275"/>
      <c r="BY48" s="177"/>
      <c r="BZ48" s="177"/>
      <c r="CA48" s="48"/>
      <c r="CB48" s="290" t="str">
        <f>CB7</f>
        <v>ASPECT SEMANTIQUE</v>
      </c>
      <c r="CC48" s="291"/>
      <c r="CD48" s="291"/>
      <c r="CE48" s="292"/>
      <c r="CF48" s="48"/>
      <c r="CG48" s="290" t="str">
        <f>CG7</f>
        <v>COMPOSANTES SONORES ET VISUELLES</v>
      </c>
      <c r="CH48" s="291"/>
      <c r="CI48" s="291"/>
      <c r="CJ48" s="292"/>
      <c r="CK48" s="48"/>
      <c r="CL48" s="290" t="str">
        <f>CL7</f>
        <v>VOCABULAIRE TECHNIQUE</v>
      </c>
      <c r="CM48" s="291"/>
      <c r="CN48" s="291"/>
      <c r="CO48" s="292"/>
      <c r="CP48" s="48"/>
      <c r="CQ48" s="290" t="str">
        <f>CQ7</f>
        <v>ASPECT CULTUREL</v>
      </c>
      <c r="CR48" s="291"/>
      <c r="CS48" s="291"/>
      <c r="CT48" s="292"/>
      <c r="CU48" s="48"/>
      <c r="CV48" s="290" t="str">
        <f>CV7</f>
        <v>GENERAL</v>
      </c>
      <c r="CW48" s="291"/>
      <c r="CX48" s="291"/>
      <c r="CY48" s="292"/>
    </row>
  </sheetData>
  <sheetProtection password="C2CD" sheet="1" objects="1" scenarios="1"/>
  <protectedRanges>
    <protectedRange sqref="H40:I40" name="Plage1"/>
  </protectedRanges>
  <mergeCells count="88">
    <mergeCell ref="BY6:BZ7"/>
    <mergeCell ref="B6:C7"/>
    <mergeCell ref="L6:M7"/>
    <mergeCell ref="AJ6:AK7"/>
    <mergeCell ref="N7:AH7"/>
    <mergeCell ref="D6:J6"/>
    <mergeCell ref="D7:J7"/>
    <mergeCell ref="AI6:AI9"/>
    <mergeCell ref="D8:G8"/>
    <mergeCell ref="CQ48:CT48"/>
    <mergeCell ref="CQ47:CT47"/>
    <mergeCell ref="CQ8:CT8"/>
    <mergeCell ref="CQ6:CT6"/>
    <mergeCell ref="CQ7:CT7"/>
    <mergeCell ref="A6:A9"/>
    <mergeCell ref="BD6:BD9"/>
    <mergeCell ref="Q8:V8"/>
    <mergeCell ref="AD8:AH8"/>
    <mergeCell ref="N6:AH6"/>
    <mergeCell ref="W8:Y8"/>
    <mergeCell ref="AL8:AT8"/>
    <mergeCell ref="N8:P8"/>
    <mergeCell ref="Z8:AC8"/>
    <mergeCell ref="CG8:CJ8"/>
    <mergeCell ref="CL6:CO6"/>
    <mergeCell ref="CL7:CO7"/>
    <mergeCell ref="CL8:CO8"/>
    <mergeCell ref="BG6:BW6"/>
    <mergeCell ref="BG7:BW7"/>
    <mergeCell ref="BG8:BK8"/>
    <mergeCell ref="BL8:BO8"/>
    <mergeCell ref="CV6:CY6"/>
    <mergeCell ref="CV8:CY8"/>
    <mergeCell ref="BP8:BW8"/>
    <mergeCell ref="CG6:CJ6"/>
    <mergeCell ref="CG7:CJ7"/>
    <mergeCell ref="CV7:CY7"/>
    <mergeCell ref="CB6:CE6"/>
    <mergeCell ref="CB7:CE7"/>
    <mergeCell ref="CB8:CE8"/>
    <mergeCell ref="BX6:BX9"/>
    <mergeCell ref="AL6:BC6"/>
    <mergeCell ref="AL7:BC7"/>
    <mergeCell ref="BE6:BF7"/>
    <mergeCell ref="AL44:AS44"/>
    <mergeCell ref="AU44:BB44"/>
    <mergeCell ref="AU8:BC8"/>
    <mergeCell ref="BL47:BO47"/>
    <mergeCell ref="BG48:BW48"/>
    <mergeCell ref="CL47:CO47"/>
    <mergeCell ref="BL44:BN44"/>
    <mergeCell ref="BP44:BV44"/>
    <mergeCell ref="BG44:BJ44"/>
    <mergeCell ref="AD47:AH47"/>
    <mergeCell ref="BG47:BK47"/>
    <mergeCell ref="AL47:AT47"/>
    <mergeCell ref="AI46:AI48"/>
    <mergeCell ref="AU47:BC47"/>
    <mergeCell ref="AL48:BC48"/>
    <mergeCell ref="CV48:CY48"/>
    <mergeCell ref="CB48:CE48"/>
    <mergeCell ref="BD46:BD48"/>
    <mergeCell ref="BX46:BX48"/>
    <mergeCell ref="BP47:BW47"/>
    <mergeCell ref="CG48:CJ48"/>
    <mergeCell ref="CB47:CE47"/>
    <mergeCell ref="CG47:CJ47"/>
    <mergeCell ref="CV47:CY47"/>
    <mergeCell ref="CL48:CO48"/>
    <mergeCell ref="A46:A48"/>
    <mergeCell ref="N47:P47"/>
    <mergeCell ref="Q47:V47"/>
    <mergeCell ref="W47:Y47"/>
    <mergeCell ref="D48:J48"/>
    <mergeCell ref="D47:G47"/>
    <mergeCell ref="H47:J47"/>
    <mergeCell ref="K46:K48"/>
    <mergeCell ref="N48:AH48"/>
    <mergeCell ref="Z47:AC47"/>
    <mergeCell ref="AD44:AG44"/>
    <mergeCell ref="D44:F44"/>
    <mergeCell ref="H8:J8"/>
    <mergeCell ref="H44:I44"/>
    <mergeCell ref="K6:K9"/>
    <mergeCell ref="N44:O44"/>
    <mergeCell ref="Q44:U44"/>
    <mergeCell ref="W44:X44"/>
    <mergeCell ref="Z44:AB44"/>
  </mergeCells>
  <printOptions/>
  <pageMargins left="0" right="0" top="0" bottom="0" header="0.5118110236220472" footer="0.5118110236220472"/>
  <pageSetup horizontalDpi="300" verticalDpi="300" orientation="landscape" paperSize="9" r:id="rId1"/>
  <colBreaks count="4" manualBreakCount="4">
    <brk id="10" max="65535" man="1"/>
    <brk id="34" max="65535" man="1"/>
    <brk id="55" max="65535" man="1"/>
    <brk id="7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indexed="8"/>
  </sheetPr>
  <dimension ref="A1:CJ43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3.7109375" style="0" customWidth="1"/>
    <col min="3" max="4" width="5.7109375" style="0" customWidth="1"/>
    <col min="5" max="7" width="4.7109375" style="0" customWidth="1"/>
    <col min="8" max="8" width="5.7109375" style="0" customWidth="1"/>
    <col min="9" max="11" width="4.7109375" style="0" customWidth="1"/>
    <col min="12" max="12" width="16.7109375" style="0" customWidth="1"/>
    <col min="13" max="13" width="3.7109375" style="0" customWidth="1"/>
    <col min="14" max="15" width="5.7109375" style="0" customWidth="1"/>
    <col min="16" max="18" width="4.7109375" style="0" customWidth="1"/>
    <col min="19" max="19" width="5.7109375" style="0" customWidth="1"/>
    <col min="20" max="22" width="4.7109375" style="0" customWidth="1"/>
    <col min="23" max="23" width="5.7109375" style="0" customWidth="1"/>
    <col min="24" max="26" width="4.7109375" style="0" customWidth="1"/>
    <col min="27" max="27" width="5.7109375" style="0" customWidth="1"/>
    <col min="28" max="30" width="4.7109375" style="0" customWidth="1"/>
    <col min="31" max="31" width="5.7109375" style="0" customWidth="1"/>
    <col min="32" max="34" width="4.7109375" style="0" customWidth="1"/>
    <col min="35" max="35" width="16.7109375" style="0" customWidth="1"/>
    <col min="36" max="36" width="3.7109375" style="0" customWidth="1"/>
    <col min="37" max="38" width="5.7109375" style="0" customWidth="1"/>
    <col min="39" max="41" width="4.7109375" style="0" customWidth="1"/>
    <col min="42" max="42" width="5.7109375" style="0" customWidth="1"/>
    <col min="43" max="45" width="4.7109375" style="0" customWidth="1"/>
    <col min="46" max="46" width="16.7109375" style="0" customWidth="1"/>
    <col min="47" max="47" width="3.7109375" style="0" customWidth="1"/>
    <col min="48" max="49" width="5.7109375" style="0" customWidth="1"/>
    <col min="50" max="52" width="4.7109375" style="0" customWidth="1"/>
    <col min="53" max="53" width="5.7109375" style="0" customWidth="1"/>
    <col min="54" max="56" width="4.7109375" style="0" customWidth="1"/>
    <col min="57" max="57" width="5.7109375" style="0" customWidth="1"/>
    <col min="58" max="60" width="4.7109375" style="0" customWidth="1"/>
    <col min="61" max="61" width="16.7109375" style="0" customWidth="1"/>
    <col min="62" max="62" width="3.7109375" style="0" customWidth="1"/>
    <col min="63" max="63" width="5.7109375" style="0" customWidth="1"/>
    <col min="64" max="64" width="1.7109375" style="0" customWidth="1"/>
    <col min="65" max="65" width="5.7109375" style="0" customWidth="1"/>
    <col min="66" max="68" width="4.7109375" style="0" customWidth="1"/>
    <col min="69" max="69" width="1.7109375" style="0" customWidth="1"/>
    <col min="70" max="70" width="5.7109375" style="0" customWidth="1"/>
    <col min="71" max="73" width="4.7109375" style="0" customWidth="1"/>
    <col min="74" max="74" width="1.7109375" style="0" customWidth="1"/>
    <col min="75" max="75" width="5.7109375" style="0" customWidth="1"/>
    <col min="76" max="78" width="4.7109375" style="0" customWidth="1"/>
    <col min="79" max="79" width="1.7109375" style="0" customWidth="1"/>
    <col min="80" max="83" width="4.7109375" style="0" customWidth="1"/>
    <col min="84" max="84" width="1.7109375" style="0" customWidth="1"/>
    <col min="85" max="85" width="5.7109375" style="0" customWidth="1"/>
    <col min="86" max="88" width="4.7109375" style="0" customWidth="1"/>
  </cols>
  <sheetData>
    <row r="1" spans="1:88" ht="12" customHeight="1">
      <c r="A1" s="118" t="str">
        <f>IF(INFORMATIONS!A1&lt;&gt;"",INFORMATIONS!A1,"")</f>
        <v>EVALUATION DE L'APPRENTI LECTEUR / GRANDE SECTION - 06/02/2007</v>
      </c>
      <c r="B1" s="122"/>
      <c r="C1" s="122"/>
      <c r="D1" s="119"/>
      <c r="E1" s="119"/>
      <c r="F1" s="119"/>
      <c r="G1" s="120"/>
      <c r="H1" s="120"/>
      <c r="I1" s="120"/>
      <c r="J1" s="120"/>
      <c r="K1" s="121"/>
      <c r="L1" s="118" t="str">
        <f>A1</f>
        <v>EVALUATION DE L'APPRENTI LECTEUR / GRANDE SECTION - 06/02/2007</v>
      </c>
      <c r="M1" s="122"/>
      <c r="N1" s="122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2"/>
      <c r="AB1" s="122"/>
      <c r="AC1" s="122"/>
      <c r="AD1" s="122"/>
      <c r="AE1" s="122"/>
      <c r="AF1" s="122"/>
      <c r="AG1" s="122"/>
      <c r="AH1" s="123"/>
      <c r="AI1" s="118" t="str">
        <f>A1</f>
        <v>EVALUATION DE L'APPRENTI LECTEUR / GRANDE SECTION - 06/02/2007</v>
      </c>
      <c r="AJ1" s="122"/>
      <c r="AK1" s="122"/>
      <c r="AL1" s="122"/>
      <c r="AM1" s="122"/>
      <c r="AN1" s="122"/>
      <c r="AO1" s="122"/>
      <c r="AP1" s="122"/>
      <c r="AQ1" s="122"/>
      <c r="AR1" s="122"/>
      <c r="AS1" s="123"/>
      <c r="AT1" s="118" t="str">
        <f>A1</f>
        <v>EVALUATION DE L'APPRENTI LECTEUR / GRANDE SECTION - 06/02/2007</v>
      </c>
      <c r="AU1" s="122"/>
      <c r="AV1" s="122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1"/>
      <c r="BI1" s="118" t="str">
        <f>A1</f>
        <v>EVALUATION DE L'APPRENTI LECTEUR / GRANDE SECTION - 06/02/2007</v>
      </c>
      <c r="BJ1" s="122"/>
      <c r="BK1" s="122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20"/>
      <c r="CH1" s="120"/>
      <c r="CI1" s="120"/>
      <c r="CJ1" s="121"/>
    </row>
    <row r="2" spans="1:88" ht="12" customHeight="1">
      <c r="A2" s="166"/>
      <c r="B2" s="166"/>
      <c r="C2" s="166"/>
      <c r="D2" s="167"/>
      <c r="E2" s="167"/>
      <c r="F2" s="167"/>
      <c r="G2" s="34"/>
      <c r="H2" s="34"/>
      <c r="I2" s="34"/>
      <c r="J2" s="34"/>
      <c r="K2" s="34"/>
      <c r="L2" s="166"/>
      <c r="M2" s="166"/>
      <c r="N2" s="166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166"/>
      <c r="BJ2" s="166"/>
      <c r="BK2" s="166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34"/>
      <c r="CH2" s="34"/>
      <c r="CI2" s="34"/>
      <c r="CJ2" s="34"/>
    </row>
    <row r="3" spans="1:88" ht="12" customHeight="1">
      <c r="A3" s="161" t="s">
        <v>139</v>
      </c>
      <c r="B3" s="161"/>
      <c r="C3" s="161"/>
      <c r="D3" s="165">
        <f>IF(ACCUEIL!D5="","",ACCUEIL!D5)</f>
      </c>
      <c r="E3" s="167"/>
      <c r="F3" s="167"/>
      <c r="G3" s="34"/>
      <c r="H3" s="34"/>
      <c r="I3" s="34"/>
      <c r="J3" s="34"/>
      <c r="K3" s="34"/>
      <c r="L3" s="166"/>
      <c r="M3" s="166"/>
      <c r="N3" s="166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166"/>
      <c r="BJ3" s="166"/>
      <c r="BK3" s="166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34"/>
      <c r="CH3" s="34"/>
      <c r="CI3" s="34"/>
      <c r="CJ3" s="34"/>
    </row>
    <row r="4" spans="1:88" ht="12" customHeight="1">
      <c r="A4" s="161"/>
      <c r="B4" s="161"/>
      <c r="C4" s="161"/>
      <c r="D4" s="165">
        <f>IF(ACCUEIL!D8="","",ACCUEIL!D8)</f>
      </c>
      <c r="E4" s="167"/>
      <c r="F4" s="167"/>
      <c r="G4" s="34"/>
      <c r="H4" s="34"/>
      <c r="I4" s="34"/>
      <c r="J4" s="34"/>
      <c r="K4" s="34"/>
      <c r="L4" s="166"/>
      <c r="M4" s="166"/>
      <c r="N4" s="166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166"/>
      <c r="BJ4" s="166"/>
      <c r="BK4" s="166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34"/>
      <c r="CH4" s="34"/>
      <c r="CI4" s="34"/>
      <c r="CJ4" s="34"/>
    </row>
    <row r="5" spans="1:88" ht="12" customHeight="1">
      <c r="A5" s="32"/>
      <c r="B5" s="32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</row>
    <row r="6" spans="1:88" ht="12" customHeight="1">
      <c r="A6" s="270" t="s">
        <v>62</v>
      </c>
      <c r="B6" s="248" t="s">
        <v>152</v>
      </c>
      <c r="C6" s="249"/>
      <c r="D6" s="294" t="str">
        <f>TRAITEMENT!D6</f>
        <v>RUBRIQUE 1</v>
      </c>
      <c r="E6" s="353"/>
      <c r="F6" s="353"/>
      <c r="G6" s="353"/>
      <c r="H6" s="353"/>
      <c r="I6" s="353"/>
      <c r="J6" s="353"/>
      <c r="K6" s="354"/>
      <c r="L6" s="270" t="s">
        <v>62</v>
      </c>
      <c r="M6" s="248" t="s">
        <v>152</v>
      </c>
      <c r="N6" s="249"/>
      <c r="O6" s="310" t="str">
        <f>TRAITEMENT!N6</f>
        <v>RUBRIQUE 2</v>
      </c>
      <c r="P6" s="311"/>
      <c r="Q6" s="311"/>
      <c r="R6" s="311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05"/>
      <c r="AI6" s="270" t="s">
        <v>62</v>
      </c>
      <c r="AJ6" s="248" t="s">
        <v>152</v>
      </c>
      <c r="AK6" s="249"/>
      <c r="AL6" s="294" t="str">
        <f>TRAITEMENT!AL6</f>
        <v>RUBRIQUE 3</v>
      </c>
      <c r="AM6" s="353"/>
      <c r="AN6" s="353"/>
      <c r="AO6" s="353"/>
      <c r="AP6" s="353"/>
      <c r="AQ6" s="353"/>
      <c r="AR6" s="353"/>
      <c r="AS6" s="354"/>
      <c r="AT6" s="270" t="s">
        <v>62</v>
      </c>
      <c r="AU6" s="248" t="s">
        <v>152</v>
      </c>
      <c r="AV6" s="249"/>
      <c r="AW6" s="310" t="str">
        <f>TRAITEMENT!BG6</f>
        <v>RUBRIQUE 5</v>
      </c>
      <c r="AX6" s="311"/>
      <c r="AY6" s="311"/>
      <c r="AZ6" s="311"/>
      <c r="BA6" s="311"/>
      <c r="BB6" s="311"/>
      <c r="BC6" s="311"/>
      <c r="BD6" s="311"/>
      <c r="BE6" s="357"/>
      <c r="BF6" s="357"/>
      <c r="BG6" s="357"/>
      <c r="BH6" s="358"/>
      <c r="BI6" s="270" t="s">
        <v>62</v>
      </c>
      <c r="BJ6" s="248" t="s">
        <v>152</v>
      </c>
      <c r="BK6" s="249"/>
      <c r="BL6" s="34"/>
      <c r="BM6" s="301" t="str">
        <f>TRAITEMENT!CB6</f>
        <v>BILAN</v>
      </c>
      <c r="BN6" s="302"/>
      <c r="BO6" s="302"/>
      <c r="BP6" s="303"/>
      <c r="BQ6" s="34"/>
      <c r="BR6" s="301" t="str">
        <f>TRAITEMENT!CG6</f>
        <v>BILAN</v>
      </c>
      <c r="BS6" s="302"/>
      <c r="BT6" s="302"/>
      <c r="BU6" s="303"/>
      <c r="BV6" s="34"/>
      <c r="BW6" s="301" t="str">
        <f>TRAITEMENT!CL6</f>
        <v>BILAN</v>
      </c>
      <c r="BX6" s="302"/>
      <c r="BY6" s="302"/>
      <c r="BZ6" s="303"/>
      <c r="CA6" s="34"/>
      <c r="CB6" s="301" t="str">
        <f>TRAITEMENT!CQ6</f>
        <v>BILAN</v>
      </c>
      <c r="CC6" s="302"/>
      <c r="CD6" s="302"/>
      <c r="CE6" s="303"/>
      <c r="CF6" s="34"/>
      <c r="CG6" s="301" t="str">
        <f>TRAITEMENT!CV6</f>
        <v>BILAN</v>
      </c>
      <c r="CH6" s="302"/>
      <c r="CI6" s="302"/>
      <c r="CJ6" s="303"/>
    </row>
    <row r="7" spans="1:88" ht="12" customHeight="1">
      <c r="A7" s="271"/>
      <c r="B7" s="250"/>
      <c r="C7" s="251"/>
      <c r="D7" s="267" t="str">
        <f>TRAITEMENT!D7</f>
        <v>E.A.L. / GS: ASPECT SEMANTIQUE</v>
      </c>
      <c r="E7" s="268"/>
      <c r="F7" s="268"/>
      <c r="G7" s="268"/>
      <c r="H7" s="268"/>
      <c r="I7" s="268"/>
      <c r="J7" s="268"/>
      <c r="K7" s="269"/>
      <c r="L7" s="344"/>
      <c r="M7" s="250"/>
      <c r="N7" s="251"/>
      <c r="O7" s="307" t="str">
        <f>TRAITEMENT!N7</f>
        <v>E.A.L. / GS: COMPOSANTES SONORES ET VISUELLES</v>
      </c>
      <c r="P7" s="308"/>
      <c r="Q7" s="308"/>
      <c r="R7" s="308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20"/>
      <c r="AI7" s="344"/>
      <c r="AJ7" s="250"/>
      <c r="AK7" s="251"/>
      <c r="AL7" s="267" t="str">
        <f>TRAITEMENT!AL7</f>
        <v>E.A.L./ GS: VOCABULAIRE TECHNIQUE</v>
      </c>
      <c r="AM7" s="268"/>
      <c r="AN7" s="268"/>
      <c r="AO7" s="268"/>
      <c r="AP7" s="268"/>
      <c r="AQ7" s="268"/>
      <c r="AR7" s="268"/>
      <c r="AS7" s="269"/>
      <c r="AT7" s="271"/>
      <c r="AU7" s="250"/>
      <c r="AV7" s="251"/>
      <c r="AW7" s="307" t="str">
        <f>TRAITEMENT!BG7</f>
        <v>E.A.L. / GS: ASPECT CULTUREL</v>
      </c>
      <c r="AX7" s="308"/>
      <c r="AY7" s="308"/>
      <c r="AZ7" s="308"/>
      <c r="BA7" s="308"/>
      <c r="BB7" s="308"/>
      <c r="BC7" s="308"/>
      <c r="BD7" s="308"/>
      <c r="BE7" s="355"/>
      <c r="BF7" s="355"/>
      <c r="BG7" s="355"/>
      <c r="BH7" s="356"/>
      <c r="BI7" s="271"/>
      <c r="BJ7" s="250"/>
      <c r="BK7" s="251"/>
      <c r="BL7" s="35"/>
      <c r="BM7" s="304" t="str">
        <f>TRAITEMENT!CB7</f>
        <v>ASPECT SEMANTIQUE</v>
      </c>
      <c r="BN7" s="305"/>
      <c r="BO7" s="305"/>
      <c r="BP7" s="306"/>
      <c r="BQ7" s="35"/>
      <c r="BR7" s="304" t="str">
        <f>TRAITEMENT!CG7</f>
        <v>COMPOSANTES SONORES ET VISUELLES</v>
      </c>
      <c r="BS7" s="305"/>
      <c r="BT7" s="305"/>
      <c r="BU7" s="306"/>
      <c r="BV7" s="35"/>
      <c r="BW7" s="304" t="str">
        <f>TRAITEMENT!CL7</f>
        <v>VOCABULAIRE TECHNIQUE</v>
      </c>
      <c r="BX7" s="305"/>
      <c r="BY7" s="305"/>
      <c r="BZ7" s="306"/>
      <c r="CA7" s="35"/>
      <c r="CB7" s="304" t="str">
        <f>TRAITEMENT!CQ7</f>
        <v>ASPECT CULTUREL</v>
      </c>
      <c r="CC7" s="305"/>
      <c r="CD7" s="305"/>
      <c r="CE7" s="306"/>
      <c r="CF7" s="35"/>
      <c r="CG7" s="304" t="str">
        <f>TRAITEMENT!CV7</f>
        <v>GENERAL</v>
      </c>
      <c r="CH7" s="305"/>
      <c r="CI7" s="305"/>
      <c r="CJ7" s="306"/>
    </row>
    <row r="8" spans="1:88" ht="12" customHeight="1">
      <c r="A8" s="271"/>
      <c r="B8" s="187" t="s">
        <v>150</v>
      </c>
      <c r="C8" s="186" t="s">
        <v>151</v>
      </c>
      <c r="D8" s="299" t="str">
        <f>TRAITEMENT!D8</f>
        <v>Ex 1a</v>
      </c>
      <c r="E8" s="346"/>
      <c r="F8" s="346"/>
      <c r="G8" s="347"/>
      <c r="H8" s="299" t="str">
        <f>TRAITEMENT!H8</f>
        <v>Ex 1b</v>
      </c>
      <c r="I8" s="346"/>
      <c r="J8" s="346"/>
      <c r="K8" s="347"/>
      <c r="L8" s="344"/>
      <c r="M8" s="187" t="s">
        <v>150</v>
      </c>
      <c r="N8" s="186" t="s">
        <v>151</v>
      </c>
      <c r="O8" s="307" t="str">
        <f>TRAITEMENT!N8</f>
        <v>Ex 2a</v>
      </c>
      <c r="P8" s="308"/>
      <c r="Q8" s="308"/>
      <c r="R8" s="309"/>
      <c r="S8" s="312" t="str">
        <f>TRAITEMENT!Q8</f>
        <v>Ex 2b</v>
      </c>
      <c r="T8" s="313"/>
      <c r="U8" s="313"/>
      <c r="V8" s="313"/>
      <c r="W8" s="312" t="str">
        <f>TRAITEMENT!W8</f>
        <v>Ex 2a bis</v>
      </c>
      <c r="X8" s="313"/>
      <c r="Y8" s="313"/>
      <c r="Z8" s="314"/>
      <c r="AA8" s="312" t="str">
        <f>TRAITEMENT!Z8</f>
        <v>Ex 2c</v>
      </c>
      <c r="AB8" s="359"/>
      <c r="AC8" s="359"/>
      <c r="AD8" s="360"/>
      <c r="AE8" s="312" t="str">
        <f>TRAITEMENT!AD8</f>
        <v>Ex 2d</v>
      </c>
      <c r="AF8" s="359"/>
      <c r="AG8" s="359"/>
      <c r="AH8" s="360"/>
      <c r="AI8" s="344"/>
      <c r="AJ8" s="187" t="s">
        <v>150</v>
      </c>
      <c r="AK8" s="186" t="s">
        <v>151</v>
      </c>
      <c r="AL8" s="299" t="str">
        <f>TRAITEMENT!AL8</f>
        <v>Ex 3a</v>
      </c>
      <c r="AM8" s="346"/>
      <c r="AN8" s="346"/>
      <c r="AO8" s="347"/>
      <c r="AP8" s="299" t="str">
        <f>TRAITEMENT!AU8</f>
        <v>Ex 3b</v>
      </c>
      <c r="AQ8" s="346"/>
      <c r="AR8" s="346"/>
      <c r="AS8" s="347"/>
      <c r="AT8" s="271"/>
      <c r="AU8" s="187" t="s">
        <v>150</v>
      </c>
      <c r="AV8" s="186" t="s">
        <v>151</v>
      </c>
      <c r="AW8" s="312" t="str">
        <f>TRAITEMENT!BG8</f>
        <v>Ex 5a</v>
      </c>
      <c r="AX8" s="313"/>
      <c r="AY8" s="313"/>
      <c r="AZ8" s="313"/>
      <c r="BA8" s="312" t="str">
        <f>TRAITEMENT!BL8</f>
        <v>Ex 5b</v>
      </c>
      <c r="BB8" s="313"/>
      <c r="BC8" s="313"/>
      <c r="BD8" s="313"/>
      <c r="BE8" s="312" t="str">
        <f>TRAITEMENT!BP8</f>
        <v>Ex 5c</v>
      </c>
      <c r="BF8" s="313"/>
      <c r="BG8" s="313"/>
      <c r="BH8" s="314"/>
      <c r="BI8" s="271"/>
      <c r="BJ8" s="187" t="s">
        <v>150</v>
      </c>
      <c r="BK8" s="187" t="s">
        <v>151</v>
      </c>
      <c r="BL8" s="35"/>
      <c r="BM8" s="304" t="str">
        <f>TRAITEMENT!CB8</f>
        <v>5 items</v>
      </c>
      <c r="BN8" s="305"/>
      <c r="BO8" s="305"/>
      <c r="BP8" s="306"/>
      <c r="BQ8" s="35"/>
      <c r="BR8" s="304" t="str">
        <f>TRAITEMENT!CG8</f>
        <v>16 items</v>
      </c>
      <c r="BS8" s="305"/>
      <c r="BT8" s="305"/>
      <c r="BU8" s="306"/>
      <c r="BV8" s="35"/>
      <c r="BW8" s="304" t="str">
        <f>TRAITEMENT!CL8</f>
        <v>16 items</v>
      </c>
      <c r="BX8" s="305"/>
      <c r="BY8" s="305"/>
      <c r="BZ8" s="306"/>
      <c r="CA8" s="35"/>
      <c r="CB8" s="304" t="str">
        <f>TRAITEMENT!CQ8</f>
        <v>14 items</v>
      </c>
      <c r="CC8" s="305"/>
      <c r="CD8" s="305"/>
      <c r="CE8" s="306"/>
      <c r="CF8" s="35"/>
      <c r="CG8" s="304" t="str">
        <f>TRAITEMENT!CV8</f>
        <v>51 items</v>
      </c>
      <c r="CH8" s="305"/>
      <c r="CI8" s="305"/>
      <c r="CJ8" s="306"/>
    </row>
    <row r="9" spans="1:88" ht="12" customHeight="1">
      <c r="A9" s="272"/>
      <c r="B9" s="189"/>
      <c r="C9" s="189"/>
      <c r="D9" s="46" t="s">
        <v>0</v>
      </c>
      <c r="E9" s="51" t="s">
        <v>63</v>
      </c>
      <c r="F9" s="47" t="s">
        <v>64</v>
      </c>
      <c r="G9" s="52" t="s">
        <v>65</v>
      </c>
      <c r="H9" s="44" t="s">
        <v>0</v>
      </c>
      <c r="I9" s="51" t="s">
        <v>63</v>
      </c>
      <c r="J9" s="47" t="s">
        <v>64</v>
      </c>
      <c r="K9" s="52" t="s">
        <v>65</v>
      </c>
      <c r="L9" s="345"/>
      <c r="M9" s="189"/>
      <c r="N9" s="189"/>
      <c r="O9" s="76" t="s">
        <v>0</v>
      </c>
      <c r="P9" s="77" t="s">
        <v>63</v>
      </c>
      <c r="Q9" s="75" t="s">
        <v>64</v>
      </c>
      <c r="R9" s="78" t="s">
        <v>65</v>
      </c>
      <c r="S9" s="76" t="s">
        <v>0</v>
      </c>
      <c r="T9" s="77" t="s">
        <v>63</v>
      </c>
      <c r="U9" s="75" t="s">
        <v>64</v>
      </c>
      <c r="V9" s="78" t="s">
        <v>65</v>
      </c>
      <c r="W9" s="72" t="s">
        <v>0</v>
      </c>
      <c r="X9" s="77" t="s">
        <v>63</v>
      </c>
      <c r="Y9" s="75" t="s">
        <v>64</v>
      </c>
      <c r="Z9" s="78" t="s">
        <v>65</v>
      </c>
      <c r="AA9" s="76" t="s">
        <v>0</v>
      </c>
      <c r="AB9" s="77" t="s">
        <v>63</v>
      </c>
      <c r="AC9" s="75" t="s">
        <v>64</v>
      </c>
      <c r="AD9" s="78" t="s">
        <v>65</v>
      </c>
      <c r="AE9" s="72" t="s">
        <v>0</v>
      </c>
      <c r="AF9" s="77" t="s">
        <v>63</v>
      </c>
      <c r="AG9" s="75" t="s">
        <v>64</v>
      </c>
      <c r="AH9" s="78" t="s">
        <v>65</v>
      </c>
      <c r="AI9" s="345"/>
      <c r="AJ9" s="189"/>
      <c r="AK9" s="189"/>
      <c r="AL9" s="46" t="s">
        <v>0</v>
      </c>
      <c r="AM9" s="51" t="s">
        <v>63</v>
      </c>
      <c r="AN9" s="47" t="s">
        <v>64</v>
      </c>
      <c r="AO9" s="52" t="s">
        <v>65</v>
      </c>
      <c r="AP9" s="44" t="s">
        <v>0</v>
      </c>
      <c r="AQ9" s="51" t="s">
        <v>63</v>
      </c>
      <c r="AR9" s="47" t="s">
        <v>64</v>
      </c>
      <c r="AS9" s="52" t="s">
        <v>65</v>
      </c>
      <c r="AT9" s="272"/>
      <c r="AU9" s="189"/>
      <c r="AV9" s="189"/>
      <c r="AW9" s="76" t="s">
        <v>0</v>
      </c>
      <c r="AX9" s="77" t="s">
        <v>63</v>
      </c>
      <c r="AY9" s="75" t="s">
        <v>64</v>
      </c>
      <c r="AZ9" s="78" t="s">
        <v>65</v>
      </c>
      <c r="BA9" s="72" t="s">
        <v>0</v>
      </c>
      <c r="BB9" s="77" t="s">
        <v>63</v>
      </c>
      <c r="BC9" s="75" t="s">
        <v>64</v>
      </c>
      <c r="BD9" s="78" t="s">
        <v>65</v>
      </c>
      <c r="BE9" s="72" t="s">
        <v>0</v>
      </c>
      <c r="BF9" s="77" t="s">
        <v>63</v>
      </c>
      <c r="BG9" s="75" t="s">
        <v>64</v>
      </c>
      <c r="BH9" s="78" t="s">
        <v>65</v>
      </c>
      <c r="BI9" s="272"/>
      <c r="BJ9" s="189"/>
      <c r="BK9" s="189"/>
      <c r="BL9" s="45"/>
      <c r="BM9" s="67" t="s">
        <v>0</v>
      </c>
      <c r="BN9" s="84" t="s">
        <v>63</v>
      </c>
      <c r="BO9" s="68" t="s">
        <v>64</v>
      </c>
      <c r="BP9" s="85" t="s">
        <v>65</v>
      </c>
      <c r="BQ9" s="45"/>
      <c r="BR9" s="67" t="s">
        <v>0</v>
      </c>
      <c r="BS9" s="84" t="s">
        <v>63</v>
      </c>
      <c r="BT9" s="68" t="s">
        <v>64</v>
      </c>
      <c r="BU9" s="85" t="s">
        <v>65</v>
      </c>
      <c r="BV9" s="45"/>
      <c r="BW9" s="67" t="s">
        <v>0</v>
      </c>
      <c r="BX9" s="84" t="s">
        <v>63</v>
      </c>
      <c r="BY9" s="68" t="s">
        <v>64</v>
      </c>
      <c r="BZ9" s="85" t="s">
        <v>65</v>
      </c>
      <c r="CA9" s="45"/>
      <c r="CB9" s="67" t="s">
        <v>0</v>
      </c>
      <c r="CC9" s="84" t="s">
        <v>63</v>
      </c>
      <c r="CD9" s="68" t="s">
        <v>64</v>
      </c>
      <c r="CE9" s="85" t="s">
        <v>65</v>
      </c>
      <c r="CF9" s="45"/>
      <c r="CG9" s="67" t="s">
        <v>0</v>
      </c>
      <c r="CH9" s="84" t="s">
        <v>63</v>
      </c>
      <c r="CI9" s="68" t="s">
        <v>64</v>
      </c>
      <c r="CJ9" s="85" t="s">
        <v>65</v>
      </c>
    </row>
    <row r="10" spans="1:88" ht="12" customHeight="1">
      <c r="A10" s="18">
        <f>IF(SAISIES!A10&lt;&gt;"",SAISIES!A10,"")</f>
      </c>
      <c r="B10" s="195">
        <f>IF(SAISIES!B10&lt;&gt;"",SAISIES!B10,"")</f>
      </c>
      <c r="C10" s="195">
        <f>IF(SAISIES!C10&lt;&gt;"",SAISIES!C10,"")</f>
      </c>
      <c r="D10" s="110">
        <f>TRAITEMENT!G10</f>
      </c>
      <c r="E10" s="49">
        <f aca="true" t="shared" si="0" ref="E10:E39">IF($A10="","",IF($D10="A","-",IF($D10*100&gt;=75,"X","")))</f>
      </c>
      <c r="F10" s="53">
        <f aca="true" t="shared" si="1" ref="F10:F39">IF($A10="","",IF($D10="A","-",IF($D10*100&lt;50,"",IF($D10*100&gt;=75,"","X"))))</f>
      </c>
      <c r="G10" s="50">
        <f aca="true" t="shared" si="2" ref="G10:G39">IF($A10="","",IF($D10="A","-",IF($D10*100&lt;50,"X","")))</f>
      </c>
      <c r="H10" s="99">
        <f>TRAITEMENT!J10</f>
      </c>
      <c r="I10" s="49">
        <f>IF($A10="","",IF($H10="A","-",IF($H10*100&gt;=75,"X","")))</f>
      </c>
      <c r="J10" s="53">
        <f>IF($A10="","",IF($H10="A","-",IF($H10*100&lt;50,"",IF($H10*100&gt;=75,"","X"))))</f>
      </c>
      <c r="K10" s="50">
        <f aca="true" t="shared" si="3" ref="K10:K39">IF($A10="","",IF($H10="A","-",IF($H10*100&lt;50,"X","")))</f>
      </c>
      <c r="L10" s="41">
        <f aca="true" t="shared" si="4" ref="L10:L39">IF($A10&lt;&gt;"",$A10,"")</f>
      </c>
      <c r="M10" s="195">
        <f>IF(SAISIES!$B10&lt;&gt;"",SAISIES!$B10,"")</f>
      </c>
      <c r="N10" s="195">
        <f>IF(SAISIES!$C10&lt;&gt;"",SAISIES!$C10,"")</f>
      </c>
      <c r="O10" s="111">
        <f>TRAITEMENT!P10</f>
      </c>
      <c r="P10" s="49">
        <f aca="true" t="shared" si="5" ref="P10:P39">IF($A10="","",IF($O10="A","-",IF($O10*100&gt;=75,"X","")))</f>
      </c>
      <c r="Q10" s="53">
        <f aca="true" t="shared" si="6" ref="Q10:Q39">IF($A10="","",IF($O10="A","-",IF($O10*100&lt;50,"",IF($O10*100&gt;=75,"","X"))))</f>
      </c>
      <c r="R10" s="50">
        <f aca="true" t="shared" si="7" ref="R10:R39">IF($A10="","",IF($O10="A","-",IF($O10*100&lt;50,"X","")))</f>
      </c>
      <c r="S10" s="111">
        <f>TRAITEMENT!V10</f>
      </c>
      <c r="T10" s="49">
        <f aca="true" t="shared" si="8" ref="T10:T39">IF($A10="","",IF($S10="A","-",IF($S10*100&gt;=75,"X","")))</f>
      </c>
      <c r="U10" s="53">
        <f aca="true" t="shared" si="9" ref="U10:U39">IF($A10="","",IF($S10="A","-",IF($S10*100&lt;50,"",IF($S10*100&gt;=75,"","X"))))</f>
      </c>
      <c r="V10" s="50">
        <f aca="true" t="shared" si="10" ref="V10:V39">IF($A10="","",IF($S10="A","-",IF($S10*100&lt;50,"X","")))</f>
      </c>
      <c r="W10" s="103">
        <f>TRAITEMENT!Y10</f>
      </c>
      <c r="X10" s="49">
        <f aca="true" t="shared" si="11" ref="X10:X39">IF($A10="","",IF($W10="A","-",IF($W10*100&gt;=75,"X","")))</f>
      </c>
      <c r="Y10" s="53">
        <f aca="true" t="shared" si="12" ref="Y10:Y39">IF($A10="","",IF($W10="A","-",IF($W10*100&lt;50,"",IF($W10*100&gt;=75,"","X"))))</f>
      </c>
      <c r="Z10" s="50">
        <f aca="true" t="shared" si="13" ref="Z10:Z39">IF($A10="","",IF($W10="A","-",IF($W10*100&lt;50,"X","")))</f>
      </c>
      <c r="AA10" s="111">
        <f>TRAITEMENT!AC10</f>
      </c>
      <c r="AB10" s="49">
        <f aca="true" t="shared" si="14" ref="AB10:AB39">IF($A10="","",IF($AA10="A","-",IF($AA10*100&gt;=75,"X","")))</f>
      </c>
      <c r="AC10" s="53">
        <f aca="true" t="shared" si="15" ref="AC10:AC39">IF($A10="","",IF($AA10="A","-",IF($AA10*100&lt;50,"",IF($AA10*100&gt;=75,"","X"))))</f>
      </c>
      <c r="AD10" s="50">
        <f aca="true" t="shared" si="16" ref="AD10:AD39">IF($A10="","",IF($AA10="A","-",IF($AA10*100&lt;50,"X","")))</f>
      </c>
      <c r="AE10" s="103">
        <f>TRAITEMENT!AH10</f>
      </c>
      <c r="AF10" s="49">
        <f aca="true" t="shared" si="17" ref="AF10:AF39">IF($A10="","",IF($AE10="A","-",IF($AE10*100&gt;=75,"X","")))</f>
      </c>
      <c r="AG10" s="53">
        <f aca="true" t="shared" si="18" ref="AG10:AG39">IF($A10="","",IF($AE10="A","-",IF($AE10*100&lt;50,"",IF($AE10*100&gt;=75,"","X"))))</f>
      </c>
      <c r="AH10" s="50">
        <f aca="true" t="shared" si="19" ref="AH10:AH39">IF($A10="","",IF($AE10="A","-",IF($AE10*100&lt;50,"X","")))</f>
      </c>
      <c r="AI10" s="41">
        <f aca="true" t="shared" si="20" ref="AI10:AI39">IF($A10&lt;&gt;"",$A10,"")</f>
      </c>
      <c r="AJ10" s="195">
        <f>IF(SAISIES!$B10&lt;&gt;"",SAISIES!$B10,"")</f>
      </c>
      <c r="AK10" s="195">
        <f>IF(SAISIES!$C10&lt;&gt;"",SAISIES!$C10,"")</f>
      </c>
      <c r="AL10" s="110">
        <f>TRAITEMENT!AT10</f>
      </c>
      <c r="AM10" s="49">
        <f aca="true" t="shared" si="21" ref="AM10:AM39">IF($A10="","",IF($AL10="A","-",IF($AL10*100&gt;=75,"X","")))</f>
      </c>
      <c r="AN10" s="53">
        <f aca="true" t="shared" si="22" ref="AN10:AN39">IF($A10="","",IF($AL10="A","-",IF($AL10*100&lt;50,"",IF($AL10*100&gt;=75,"","X"))))</f>
      </c>
      <c r="AO10" s="50">
        <f aca="true" t="shared" si="23" ref="AO10:AO39">IF($A10="","",IF($AL10="A","-",IF($AL10*100&lt;50,"X","")))</f>
      </c>
      <c r="AP10" s="99">
        <f>TRAITEMENT!BC10</f>
      </c>
      <c r="AQ10" s="49">
        <f aca="true" t="shared" si="24" ref="AQ10:AQ39">IF($A10="","",IF($AP10="A","-",IF($AP10*100&gt;=75,"X","")))</f>
      </c>
      <c r="AR10" s="53">
        <f aca="true" t="shared" si="25" ref="AR10:AR39">IF($A10="","",IF($AP10="A","-",IF($AP10*100&lt;50,"",IF($AP10*100&gt;=75,"","X"))))</f>
      </c>
      <c r="AS10" s="50">
        <f aca="true" t="shared" si="26" ref="AS10:AS39">IF($A10="","",IF($AP10="A","-",IF($AP10*100&lt;50,"X","")))</f>
      </c>
      <c r="AT10" s="41">
        <f aca="true" t="shared" si="27" ref="AT10:AT39">IF($A10&lt;&gt;"",$A10,"")</f>
      </c>
      <c r="AU10" s="196">
        <f>IF($B10&lt;&gt;"",$B10,"")</f>
      </c>
      <c r="AV10" s="196">
        <f>IF($C10&lt;&gt;"",$C10,"")</f>
      </c>
      <c r="AW10" s="103">
        <f>TRAITEMENT!BK10</f>
      </c>
      <c r="AX10" s="49">
        <f aca="true" t="shared" si="28" ref="AX10:AX39">IF($A10="","",IF($AW10="A","-",IF($AW10*100&gt;=75,"X","")))</f>
      </c>
      <c r="AY10" s="53">
        <f aca="true" t="shared" si="29" ref="AY10:AY39">IF($A10="","",IF($AW10="A","-",IF($AW10*100&lt;50,"",IF($AW10*100&gt;=75,"","X"))))</f>
      </c>
      <c r="AZ10" s="50">
        <f aca="true" t="shared" si="30" ref="AZ10:AZ39">IF($A10="","",IF($AW10="A","-",IF($AW10*100&lt;50,"X","")))</f>
      </c>
      <c r="BA10" s="103">
        <f>TRAITEMENT!BO10</f>
      </c>
      <c r="BB10" s="49">
        <f aca="true" t="shared" si="31" ref="BB10:BB39">IF($A10="","",IF($BA10="A","-",IF($BA10*100&gt;=75,"X","")))</f>
      </c>
      <c r="BC10" s="53">
        <f aca="true" t="shared" si="32" ref="BC10:BC39">IF($A10="","",IF($BA10="A","-",IF($BA10*100&lt;50,"",IF($BA10*100&gt;=75,"","X"))))</f>
      </c>
      <c r="BD10" s="50">
        <f aca="true" t="shared" si="33" ref="BD10:BD39">IF($A10="","",IF($BA10="A","-",IF($BA10*100&lt;50,"X","")))</f>
      </c>
      <c r="BE10" s="103">
        <f>TRAITEMENT!BW10</f>
      </c>
      <c r="BF10" s="49">
        <f aca="true" t="shared" si="34" ref="BF10:BF39">IF($A10="","",IF($BE10="A","-",IF($BE10*100&gt;=75,"X","")))</f>
      </c>
      <c r="BG10" s="53">
        <f aca="true" t="shared" si="35" ref="BG10:BG39">IF($A10="","",IF($BE10="A","-",IF($BE10*100&lt;50,"",IF($BE10*100&gt;=75,"","X"))))</f>
      </c>
      <c r="BH10" s="50">
        <f aca="true" t="shared" si="36" ref="BH10:BH39">IF($A10="","",IF($BE10="A","-",IF($BE10*100&lt;50,"X","")))</f>
      </c>
      <c r="BI10" s="41">
        <f aca="true" t="shared" si="37" ref="BI10:BI39">IF($A10&lt;&gt;"",$A10,"")</f>
      </c>
      <c r="BJ10" s="196">
        <f>IF($B10&lt;&gt;"",$B10,"")</f>
      </c>
      <c r="BK10" s="196">
        <f>IF($C10&lt;&gt;"",$C10,"")</f>
      </c>
      <c r="BL10" s="23"/>
      <c r="BM10" s="112">
        <f>TRAITEMENT!CE10</f>
      </c>
      <c r="BN10" s="49">
        <f aca="true" t="shared" si="38" ref="BN10:BN39">IF($A10="","",IF($BM10="A","-",IF($BM10*100&gt;=75,"X","")))</f>
      </c>
      <c r="BO10" s="53">
        <f aca="true" t="shared" si="39" ref="BO10:BO39">IF($A10="","",IF($BM10="A","-",IF($BM10*100&lt;50,"",IF($BM10*100&gt;=75,"","X"))))</f>
      </c>
      <c r="BP10" s="50">
        <f aca="true" t="shared" si="40" ref="BP10:BP39">IF($A10="","",IF($BM10="A","-",IF($BM10*100&lt;50,"X","")))</f>
      </c>
      <c r="BQ10" s="23"/>
      <c r="BR10" s="112">
        <f>TRAITEMENT!CJ10</f>
      </c>
      <c r="BS10" s="49">
        <f aca="true" t="shared" si="41" ref="BS10:BS39">IF($A10="","",IF($BR10="A","-",IF($BR10*100&gt;=75,"X","")))</f>
      </c>
      <c r="BT10" s="53">
        <f aca="true" t="shared" si="42" ref="BT10:BT39">IF($A10="","",IF($BR10="A","-",IF($BR10*100&lt;50,"",IF($BR10*100&gt;=75,"","X"))))</f>
      </c>
      <c r="BU10" s="50">
        <f aca="true" t="shared" si="43" ref="BU10:BU39">IF($A10="","",IF($BR10="A","-",IF($BR10*100&lt;50,"X","")))</f>
      </c>
      <c r="BV10" s="23"/>
      <c r="BW10" s="112">
        <f>TRAITEMENT!CO10</f>
      </c>
      <c r="BX10" s="49">
        <f aca="true" t="shared" si="44" ref="BX10:BX39">IF($A10="","",IF($BW10="A","-",IF($BW10*100&gt;=75,"X","")))</f>
      </c>
      <c r="BY10" s="53">
        <f aca="true" t="shared" si="45" ref="BY10:BY39">IF($A10="","",IF($BW10="A","-",IF($BW10*100&lt;50,"",IF($BW10*100&gt;=75,"","X"))))</f>
      </c>
      <c r="BZ10" s="50">
        <f aca="true" t="shared" si="46" ref="BZ10:BZ39">IF($A10="","",IF($BW10="A","-",IF($BW10*100&lt;50,"X","")))</f>
      </c>
      <c r="CA10" s="23"/>
      <c r="CB10" s="112">
        <f>TRAITEMENT!CT10</f>
      </c>
      <c r="CC10" s="49">
        <f aca="true" t="shared" si="47" ref="CC10:CC39">IF($A10="","",IF($CB10="A","-",IF($CB10*100&gt;=75,"X","")))</f>
      </c>
      <c r="CD10" s="53">
        <f aca="true" t="shared" si="48" ref="CD10:CD39">IF($A10="","",IF($CB10="A","-",IF($CB10*100&lt;50,"",IF($CB10*100&gt;=75,"","X"))))</f>
      </c>
      <c r="CE10" s="50">
        <f aca="true" t="shared" si="49" ref="CE10:CE39">IF($A10="","",IF($CB10="A","-",IF($CB10*100&lt;50,"X","")))</f>
      </c>
      <c r="CF10" s="23"/>
      <c r="CG10" s="112">
        <f>TRAITEMENT!CY10</f>
      </c>
      <c r="CH10" s="49">
        <f aca="true" t="shared" si="50" ref="CH10:CH39">IF($A10="","",IF($CG10="A","-",IF($CG10*100&gt;=75,"X","")))</f>
      </c>
      <c r="CI10" s="53">
        <f aca="true" t="shared" si="51" ref="CI10:CI39">IF($A10="","",IF($CG10="A","-",IF($CG10*100&lt;50,"",IF($CG10*100&gt;=75,"","X"))))</f>
      </c>
      <c r="CJ10" s="50">
        <f aca="true" t="shared" si="52" ref="CJ10:CJ39">IF($A10="","",IF($CG10="A","-",IF($CG10*100&lt;50,"X","")))</f>
      </c>
    </row>
    <row r="11" spans="1:88" ht="12" customHeight="1">
      <c r="A11" s="18">
        <f>IF(SAISIES!A11&lt;&gt;"",SAISIES!A11,"")</f>
      </c>
      <c r="B11" s="195">
        <f>IF(SAISIES!B11&lt;&gt;"",SAISIES!B11,"")</f>
      </c>
      <c r="C11" s="195">
        <f>IF(SAISIES!C11&lt;&gt;"",SAISIES!C11,"")</f>
      </c>
      <c r="D11" s="110">
        <f>TRAITEMENT!G11</f>
      </c>
      <c r="E11" s="49">
        <f t="shared" si="0"/>
      </c>
      <c r="F11" s="53">
        <f t="shared" si="1"/>
      </c>
      <c r="G11" s="50">
        <f t="shared" si="2"/>
      </c>
      <c r="H11" s="99">
        <f>TRAITEMENT!J11</f>
      </c>
      <c r="I11" s="49">
        <f aca="true" t="shared" si="53" ref="I11:I39">IF($A11="","",IF($H11="A","-",IF($H11*100&gt;=75,"X","")))</f>
      </c>
      <c r="J11" s="53">
        <f aca="true" t="shared" si="54" ref="J11:J39">IF($A11="","",IF($H11="A","-",IF($H11*100&lt;50,"",IF($H11*100&gt;=75,"","X"))))</f>
      </c>
      <c r="K11" s="50">
        <f t="shared" si="3"/>
      </c>
      <c r="L11" s="18">
        <f t="shared" si="4"/>
      </c>
      <c r="M11" s="195">
        <f>IF(SAISIES!$B11&lt;&gt;"",SAISIES!$B11,"")</f>
      </c>
      <c r="N11" s="195">
        <f>IF(SAISIES!$C11&lt;&gt;"",SAISIES!$C11,"")</f>
      </c>
      <c r="O11" s="111">
        <f>TRAITEMENT!P11</f>
      </c>
      <c r="P11" s="49">
        <f t="shared" si="5"/>
      </c>
      <c r="Q11" s="53">
        <f t="shared" si="6"/>
      </c>
      <c r="R11" s="50">
        <f t="shared" si="7"/>
      </c>
      <c r="S11" s="111">
        <f>TRAITEMENT!V11</f>
      </c>
      <c r="T11" s="49">
        <f t="shared" si="8"/>
      </c>
      <c r="U11" s="53">
        <f t="shared" si="9"/>
      </c>
      <c r="V11" s="50">
        <f t="shared" si="10"/>
      </c>
      <c r="W11" s="103">
        <f>TRAITEMENT!Y11</f>
      </c>
      <c r="X11" s="49">
        <f t="shared" si="11"/>
      </c>
      <c r="Y11" s="53">
        <f t="shared" si="12"/>
      </c>
      <c r="Z11" s="50">
        <f t="shared" si="13"/>
      </c>
      <c r="AA11" s="111">
        <f>TRAITEMENT!AC11</f>
      </c>
      <c r="AB11" s="49">
        <f t="shared" si="14"/>
      </c>
      <c r="AC11" s="53">
        <f t="shared" si="15"/>
      </c>
      <c r="AD11" s="50">
        <f t="shared" si="16"/>
      </c>
      <c r="AE11" s="103">
        <f>TRAITEMENT!AH11</f>
      </c>
      <c r="AF11" s="49">
        <f t="shared" si="17"/>
      </c>
      <c r="AG11" s="53">
        <f t="shared" si="18"/>
      </c>
      <c r="AH11" s="50">
        <f t="shared" si="19"/>
      </c>
      <c r="AI11" s="18">
        <f t="shared" si="20"/>
      </c>
      <c r="AJ11" s="195">
        <f>IF(SAISIES!$B11&lt;&gt;"",SAISIES!$B11,"")</f>
      </c>
      <c r="AK11" s="195">
        <f>IF(SAISIES!$C11&lt;&gt;"",SAISIES!$C11,"")</f>
      </c>
      <c r="AL11" s="110">
        <f>TRAITEMENT!AT11</f>
      </c>
      <c r="AM11" s="49">
        <f t="shared" si="21"/>
      </c>
      <c r="AN11" s="53">
        <f t="shared" si="22"/>
      </c>
      <c r="AO11" s="50">
        <f t="shared" si="23"/>
      </c>
      <c r="AP11" s="99">
        <f>TRAITEMENT!BC11</f>
      </c>
      <c r="AQ11" s="49">
        <f t="shared" si="24"/>
      </c>
      <c r="AR11" s="53">
        <f t="shared" si="25"/>
      </c>
      <c r="AS11" s="50">
        <f t="shared" si="26"/>
      </c>
      <c r="AT11" s="18">
        <f t="shared" si="27"/>
      </c>
      <c r="AU11" s="196">
        <f aca="true" t="shared" si="55" ref="AU11:AU39">IF($B11&lt;&gt;"",$B11,"")</f>
      </c>
      <c r="AV11" s="196">
        <f aca="true" t="shared" si="56" ref="AV11:AV39">IF($C11&lt;&gt;"",$C11,"")</f>
      </c>
      <c r="AW11" s="103">
        <f>TRAITEMENT!BK11</f>
      </c>
      <c r="AX11" s="49">
        <f t="shared" si="28"/>
      </c>
      <c r="AY11" s="53">
        <f t="shared" si="29"/>
      </c>
      <c r="AZ11" s="50">
        <f t="shared" si="30"/>
      </c>
      <c r="BA11" s="103">
        <f>TRAITEMENT!BO11</f>
      </c>
      <c r="BB11" s="49">
        <f t="shared" si="31"/>
      </c>
      <c r="BC11" s="53">
        <f t="shared" si="32"/>
      </c>
      <c r="BD11" s="50">
        <f t="shared" si="33"/>
      </c>
      <c r="BE11" s="103">
        <f>TRAITEMENT!BW11</f>
      </c>
      <c r="BF11" s="49">
        <f t="shared" si="34"/>
      </c>
      <c r="BG11" s="53">
        <f t="shared" si="35"/>
      </c>
      <c r="BH11" s="50">
        <f t="shared" si="36"/>
      </c>
      <c r="BI11" s="18">
        <f t="shared" si="37"/>
      </c>
      <c r="BJ11" s="196">
        <f aca="true" t="shared" si="57" ref="BJ11:BJ39">IF($B11&lt;&gt;"",$B11,"")</f>
      </c>
      <c r="BK11" s="196">
        <f aca="true" t="shared" si="58" ref="BK11:BK39">IF($C11&lt;&gt;"",$C11,"")</f>
      </c>
      <c r="BL11" s="23"/>
      <c r="BM11" s="112">
        <f>TRAITEMENT!CE11</f>
      </c>
      <c r="BN11" s="49">
        <f t="shared" si="38"/>
      </c>
      <c r="BO11" s="53">
        <f t="shared" si="39"/>
      </c>
      <c r="BP11" s="50">
        <f t="shared" si="40"/>
      </c>
      <c r="BQ11" s="23"/>
      <c r="BR11" s="112">
        <f>TRAITEMENT!CJ11</f>
      </c>
      <c r="BS11" s="49">
        <f t="shared" si="41"/>
      </c>
      <c r="BT11" s="53">
        <f t="shared" si="42"/>
      </c>
      <c r="BU11" s="50">
        <f t="shared" si="43"/>
      </c>
      <c r="BV11" s="23"/>
      <c r="BW11" s="112">
        <f>TRAITEMENT!CO11</f>
      </c>
      <c r="BX11" s="49">
        <f t="shared" si="44"/>
      </c>
      <c r="BY11" s="53">
        <f t="shared" si="45"/>
      </c>
      <c r="BZ11" s="50">
        <f t="shared" si="46"/>
      </c>
      <c r="CA11" s="23"/>
      <c r="CB11" s="112">
        <f>TRAITEMENT!CT11</f>
      </c>
      <c r="CC11" s="49">
        <f t="shared" si="47"/>
      </c>
      <c r="CD11" s="53">
        <f t="shared" si="48"/>
      </c>
      <c r="CE11" s="50">
        <f t="shared" si="49"/>
      </c>
      <c r="CF11" s="23"/>
      <c r="CG11" s="112">
        <f>TRAITEMENT!CY11</f>
      </c>
      <c r="CH11" s="49">
        <f t="shared" si="50"/>
      </c>
      <c r="CI11" s="53">
        <f t="shared" si="51"/>
      </c>
      <c r="CJ11" s="50">
        <f t="shared" si="52"/>
      </c>
    </row>
    <row r="12" spans="1:88" ht="12" customHeight="1">
      <c r="A12" s="18">
        <f>IF(SAISIES!A12&lt;&gt;"",SAISIES!A12,"")</f>
      </c>
      <c r="B12" s="195">
        <f>IF(SAISIES!B12&lt;&gt;"",SAISIES!B12,"")</f>
      </c>
      <c r="C12" s="195">
        <f>IF(SAISIES!C12&lt;&gt;"",SAISIES!C12,"")</f>
      </c>
      <c r="D12" s="110">
        <f>TRAITEMENT!G12</f>
      </c>
      <c r="E12" s="49">
        <f t="shared" si="0"/>
      </c>
      <c r="F12" s="53">
        <f t="shared" si="1"/>
      </c>
      <c r="G12" s="50">
        <f t="shared" si="2"/>
      </c>
      <c r="H12" s="99">
        <f>TRAITEMENT!J12</f>
      </c>
      <c r="I12" s="49">
        <f t="shared" si="53"/>
      </c>
      <c r="J12" s="53">
        <f t="shared" si="54"/>
      </c>
      <c r="K12" s="50">
        <f t="shared" si="3"/>
      </c>
      <c r="L12" s="18">
        <f t="shared" si="4"/>
      </c>
      <c r="M12" s="195">
        <f>IF(SAISIES!$B12&lt;&gt;"",SAISIES!$B12,"")</f>
      </c>
      <c r="N12" s="195">
        <f>IF(SAISIES!$C12&lt;&gt;"",SAISIES!$C12,"")</f>
      </c>
      <c r="O12" s="111">
        <f>TRAITEMENT!P12</f>
      </c>
      <c r="P12" s="49">
        <f t="shared" si="5"/>
      </c>
      <c r="Q12" s="53">
        <f t="shared" si="6"/>
      </c>
      <c r="R12" s="50">
        <f t="shared" si="7"/>
      </c>
      <c r="S12" s="111">
        <f>TRAITEMENT!V12</f>
      </c>
      <c r="T12" s="49">
        <f t="shared" si="8"/>
      </c>
      <c r="U12" s="53">
        <f t="shared" si="9"/>
      </c>
      <c r="V12" s="50">
        <f t="shared" si="10"/>
      </c>
      <c r="W12" s="103">
        <f>TRAITEMENT!Y12</f>
      </c>
      <c r="X12" s="49">
        <f t="shared" si="11"/>
      </c>
      <c r="Y12" s="53">
        <f t="shared" si="12"/>
      </c>
      <c r="Z12" s="50">
        <f t="shared" si="13"/>
      </c>
      <c r="AA12" s="111">
        <f>TRAITEMENT!AC12</f>
      </c>
      <c r="AB12" s="49">
        <f t="shared" si="14"/>
      </c>
      <c r="AC12" s="53">
        <f t="shared" si="15"/>
      </c>
      <c r="AD12" s="50">
        <f t="shared" si="16"/>
      </c>
      <c r="AE12" s="103">
        <f>TRAITEMENT!AH12</f>
      </c>
      <c r="AF12" s="49">
        <f t="shared" si="17"/>
      </c>
      <c r="AG12" s="53">
        <f t="shared" si="18"/>
      </c>
      <c r="AH12" s="50">
        <f t="shared" si="19"/>
      </c>
      <c r="AI12" s="18">
        <f t="shared" si="20"/>
      </c>
      <c r="AJ12" s="195">
        <f>IF(SAISIES!$B12&lt;&gt;"",SAISIES!$B12,"")</f>
      </c>
      <c r="AK12" s="195">
        <f>IF(SAISIES!$C12&lt;&gt;"",SAISIES!$C12,"")</f>
      </c>
      <c r="AL12" s="110">
        <f>TRAITEMENT!AT12</f>
      </c>
      <c r="AM12" s="49">
        <f t="shared" si="21"/>
      </c>
      <c r="AN12" s="53">
        <f t="shared" si="22"/>
      </c>
      <c r="AO12" s="50">
        <f t="shared" si="23"/>
      </c>
      <c r="AP12" s="99">
        <f>TRAITEMENT!BC12</f>
      </c>
      <c r="AQ12" s="49">
        <f t="shared" si="24"/>
      </c>
      <c r="AR12" s="53">
        <f t="shared" si="25"/>
      </c>
      <c r="AS12" s="50">
        <f t="shared" si="26"/>
      </c>
      <c r="AT12" s="18">
        <f t="shared" si="27"/>
      </c>
      <c r="AU12" s="196">
        <f t="shared" si="55"/>
      </c>
      <c r="AV12" s="196">
        <f t="shared" si="56"/>
      </c>
      <c r="AW12" s="103">
        <f>TRAITEMENT!BK12</f>
      </c>
      <c r="AX12" s="49">
        <f t="shared" si="28"/>
      </c>
      <c r="AY12" s="53">
        <f t="shared" si="29"/>
      </c>
      <c r="AZ12" s="50">
        <f t="shared" si="30"/>
      </c>
      <c r="BA12" s="103">
        <f>TRAITEMENT!BO12</f>
      </c>
      <c r="BB12" s="49">
        <f t="shared" si="31"/>
      </c>
      <c r="BC12" s="53">
        <f t="shared" si="32"/>
      </c>
      <c r="BD12" s="50">
        <f t="shared" si="33"/>
      </c>
      <c r="BE12" s="103">
        <f>TRAITEMENT!BW12</f>
      </c>
      <c r="BF12" s="49">
        <f t="shared" si="34"/>
      </c>
      <c r="BG12" s="53">
        <f t="shared" si="35"/>
      </c>
      <c r="BH12" s="50">
        <f t="shared" si="36"/>
      </c>
      <c r="BI12" s="18">
        <f t="shared" si="37"/>
      </c>
      <c r="BJ12" s="196">
        <f t="shared" si="57"/>
      </c>
      <c r="BK12" s="196">
        <f t="shared" si="58"/>
      </c>
      <c r="BL12" s="23"/>
      <c r="BM12" s="112">
        <f>TRAITEMENT!CE12</f>
      </c>
      <c r="BN12" s="49">
        <f t="shared" si="38"/>
      </c>
      <c r="BO12" s="53">
        <f t="shared" si="39"/>
      </c>
      <c r="BP12" s="50">
        <f t="shared" si="40"/>
      </c>
      <c r="BQ12" s="23"/>
      <c r="BR12" s="112">
        <f>TRAITEMENT!CJ12</f>
      </c>
      <c r="BS12" s="49">
        <f t="shared" si="41"/>
      </c>
      <c r="BT12" s="53">
        <f t="shared" si="42"/>
      </c>
      <c r="BU12" s="50">
        <f t="shared" si="43"/>
      </c>
      <c r="BV12" s="23"/>
      <c r="BW12" s="112">
        <f>TRAITEMENT!CO12</f>
      </c>
      <c r="BX12" s="49">
        <f t="shared" si="44"/>
      </c>
      <c r="BY12" s="53">
        <f t="shared" si="45"/>
      </c>
      <c r="BZ12" s="50">
        <f t="shared" si="46"/>
      </c>
      <c r="CA12" s="23"/>
      <c r="CB12" s="112">
        <f>TRAITEMENT!CT12</f>
      </c>
      <c r="CC12" s="49">
        <f t="shared" si="47"/>
      </c>
      <c r="CD12" s="53">
        <f t="shared" si="48"/>
      </c>
      <c r="CE12" s="50">
        <f t="shared" si="49"/>
      </c>
      <c r="CF12" s="23"/>
      <c r="CG12" s="112">
        <f>TRAITEMENT!CY12</f>
      </c>
      <c r="CH12" s="49">
        <f t="shared" si="50"/>
      </c>
      <c r="CI12" s="53">
        <f t="shared" si="51"/>
      </c>
      <c r="CJ12" s="50">
        <f t="shared" si="52"/>
      </c>
    </row>
    <row r="13" spans="1:88" ht="12" customHeight="1">
      <c r="A13" s="18">
        <f>IF(SAISIES!A13&lt;&gt;"",SAISIES!A13,"")</f>
      </c>
      <c r="B13" s="195">
        <f>IF(SAISIES!B13&lt;&gt;"",SAISIES!B13,"")</f>
      </c>
      <c r="C13" s="195">
        <f>IF(SAISIES!C13&lt;&gt;"",SAISIES!C13,"")</f>
      </c>
      <c r="D13" s="110">
        <f>TRAITEMENT!G13</f>
      </c>
      <c r="E13" s="49">
        <f t="shared" si="0"/>
      </c>
      <c r="F13" s="53">
        <f t="shared" si="1"/>
      </c>
      <c r="G13" s="50">
        <f t="shared" si="2"/>
      </c>
      <c r="H13" s="99">
        <f>TRAITEMENT!J13</f>
      </c>
      <c r="I13" s="49">
        <f t="shared" si="53"/>
      </c>
      <c r="J13" s="53">
        <f t="shared" si="54"/>
      </c>
      <c r="K13" s="50">
        <f t="shared" si="3"/>
      </c>
      <c r="L13" s="18">
        <f t="shared" si="4"/>
      </c>
      <c r="M13" s="195">
        <f>IF(SAISIES!$B13&lt;&gt;"",SAISIES!$B13,"")</f>
      </c>
      <c r="N13" s="195">
        <f>IF(SAISIES!$C13&lt;&gt;"",SAISIES!$C13,"")</f>
      </c>
      <c r="O13" s="111">
        <f>TRAITEMENT!P13</f>
      </c>
      <c r="P13" s="49">
        <f t="shared" si="5"/>
      </c>
      <c r="Q13" s="53">
        <f t="shared" si="6"/>
      </c>
      <c r="R13" s="50">
        <f t="shared" si="7"/>
      </c>
      <c r="S13" s="111">
        <f>TRAITEMENT!V13</f>
      </c>
      <c r="T13" s="49">
        <f t="shared" si="8"/>
      </c>
      <c r="U13" s="53">
        <f t="shared" si="9"/>
      </c>
      <c r="V13" s="50">
        <f t="shared" si="10"/>
      </c>
      <c r="W13" s="103">
        <f>TRAITEMENT!Y13</f>
      </c>
      <c r="X13" s="49">
        <f t="shared" si="11"/>
      </c>
      <c r="Y13" s="53">
        <f t="shared" si="12"/>
      </c>
      <c r="Z13" s="50">
        <f t="shared" si="13"/>
      </c>
      <c r="AA13" s="111">
        <f>TRAITEMENT!AC13</f>
      </c>
      <c r="AB13" s="49">
        <f t="shared" si="14"/>
      </c>
      <c r="AC13" s="53">
        <f t="shared" si="15"/>
      </c>
      <c r="AD13" s="50">
        <f t="shared" si="16"/>
      </c>
      <c r="AE13" s="103">
        <f>TRAITEMENT!AH13</f>
      </c>
      <c r="AF13" s="49">
        <f t="shared" si="17"/>
      </c>
      <c r="AG13" s="53">
        <f t="shared" si="18"/>
      </c>
      <c r="AH13" s="50">
        <f t="shared" si="19"/>
      </c>
      <c r="AI13" s="18">
        <f t="shared" si="20"/>
      </c>
      <c r="AJ13" s="195">
        <f>IF(SAISIES!$B13&lt;&gt;"",SAISIES!$B13,"")</f>
      </c>
      <c r="AK13" s="195">
        <f>IF(SAISIES!$C13&lt;&gt;"",SAISIES!$C13,"")</f>
      </c>
      <c r="AL13" s="110">
        <f>TRAITEMENT!AT13</f>
      </c>
      <c r="AM13" s="49">
        <f t="shared" si="21"/>
      </c>
      <c r="AN13" s="53">
        <f t="shared" si="22"/>
      </c>
      <c r="AO13" s="50">
        <f t="shared" si="23"/>
      </c>
      <c r="AP13" s="99">
        <f>TRAITEMENT!BC13</f>
      </c>
      <c r="AQ13" s="49">
        <f t="shared" si="24"/>
      </c>
      <c r="AR13" s="53">
        <f t="shared" si="25"/>
      </c>
      <c r="AS13" s="50">
        <f t="shared" si="26"/>
      </c>
      <c r="AT13" s="18">
        <f t="shared" si="27"/>
      </c>
      <c r="AU13" s="196">
        <f t="shared" si="55"/>
      </c>
      <c r="AV13" s="196">
        <f t="shared" si="56"/>
      </c>
      <c r="AW13" s="103">
        <f>TRAITEMENT!BK13</f>
      </c>
      <c r="AX13" s="49">
        <f t="shared" si="28"/>
      </c>
      <c r="AY13" s="53">
        <f t="shared" si="29"/>
      </c>
      <c r="AZ13" s="50">
        <f t="shared" si="30"/>
      </c>
      <c r="BA13" s="103">
        <f>TRAITEMENT!BO13</f>
      </c>
      <c r="BB13" s="49">
        <f t="shared" si="31"/>
      </c>
      <c r="BC13" s="53">
        <f t="shared" si="32"/>
      </c>
      <c r="BD13" s="50">
        <f t="shared" si="33"/>
      </c>
      <c r="BE13" s="103">
        <f>TRAITEMENT!BW13</f>
      </c>
      <c r="BF13" s="49">
        <f t="shared" si="34"/>
      </c>
      <c r="BG13" s="53">
        <f t="shared" si="35"/>
      </c>
      <c r="BH13" s="50">
        <f t="shared" si="36"/>
      </c>
      <c r="BI13" s="18">
        <f t="shared" si="37"/>
      </c>
      <c r="BJ13" s="196">
        <f t="shared" si="57"/>
      </c>
      <c r="BK13" s="196">
        <f t="shared" si="58"/>
      </c>
      <c r="BL13" s="23"/>
      <c r="BM13" s="112">
        <f>TRAITEMENT!CE13</f>
      </c>
      <c r="BN13" s="49">
        <f t="shared" si="38"/>
      </c>
      <c r="BO13" s="53">
        <f t="shared" si="39"/>
      </c>
      <c r="BP13" s="50">
        <f t="shared" si="40"/>
      </c>
      <c r="BQ13" s="23"/>
      <c r="BR13" s="112">
        <f>TRAITEMENT!CJ13</f>
      </c>
      <c r="BS13" s="49">
        <f t="shared" si="41"/>
      </c>
      <c r="BT13" s="53">
        <f t="shared" si="42"/>
      </c>
      <c r="BU13" s="50">
        <f t="shared" si="43"/>
      </c>
      <c r="BV13" s="23"/>
      <c r="BW13" s="112">
        <f>TRAITEMENT!CO13</f>
      </c>
      <c r="BX13" s="49">
        <f t="shared" si="44"/>
      </c>
      <c r="BY13" s="53">
        <f t="shared" si="45"/>
      </c>
      <c r="BZ13" s="50">
        <f t="shared" si="46"/>
      </c>
      <c r="CA13" s="23"/>
      <c r="CB13" s="112">
        <f>TRAITEMENT!CT13</f>
      </c>
      <c r="CC13" s="49">
        <f t="shared" si="47"/>
      </c>
      <c r="CD13" s="53">
        <f t="shared" si="48"/>
      </c>
      <c r="CE13" s="50">
        <f t="shared" si="49"/>
      </c>
      <c r="CF13" s="23"/>
      <c r="CG13" s="112">
        <f>TRAITEMENT!CY13</f>
      </c>
      <c r="CH13" s="49">
        <f t="shared" si="50"/>
      </c>
      <c r="CI13" s="53">
        <f t="shared" si="51"/>
      </c>
      <c r="CJ13" s="50">
        <f t="shared" si="52"/>
      </c>
    </row>
    <row r="14" spans="1:88" ht="12" customHeight="1">
      <c r="A14" s="18">
        <f>IF(SAISIES!A14&lt;&gt;"",SAISIES!A14,"")</f>
      </c>
      <c r="B14" s="195">
        <f>IF(SAISIES!B14&lt;&gt;"",SAISIES!B14,"")</f>
      </c>
      <c r="C14" s="195">
        <f>IF(SAISIES!C14&lt;&gt;"",SAISIES!C14,"")</f>
      </c>
      <c r="D14" s="110">
        <f>TRAITEMENT!G14</f>
      </c>
      <c r="E14" s="49">
        <f t="shared" si="0"/>
      </c>
      <c r="F14" s="53">
        <f t="shared" si="1"/>
      </c>
      <c r="G14" s="50">
        <f t="shared" si="2"/>
      </c>
      <c r="H14" s="99">
        <f>TRAITEMENT!J14</f>
      </c>
      <c r="I14" s="49">
        <f t="shared" si="53"/>
      </c>
      <c r="J14" s="53">
        <f t="shared" si="54"/>
      </c>
      <c r="K14" s="50">
        <f t="shared" si="3"/>
      </c>
      <c r="L14" s="18">
        <f t="shared" si="4"/>
      </c>
      <c r="M14" s="195">
        <f>IF(SAISIES!$B14&lt;&gt;"",SAISIES!$B14,"")</f>
      </c>
      <c r="N14" s="195">
        <f>IF(SAISIES!$C14&lt;&gt;"",SAISIES!$C14,"")</f>
      </c>
      <c r="O14" s="111">
        <f>TRAITEMENT!P14</f>
      </c>
      <c r="P14" s="49">
        <f t="shared" si="5"/>
      </c>
      <c r="Q14" s="53">
        <f t="shared" si="6"/>
      </c>
      <c r="R14" s="50">
        <f t="shared" si="7"/>
      </c>
      <c r="S14" s="111">
        <f>TRAITEMENT!V14</f>
      </c>
      <c r="T14" s="49">
        <f t="shared" si="8"/>
      </c>
      <c r="U14" s="53">
        <f t="shared" si="9"/>
      </c>
      <c r="V14" s="50">
        <f t="shared" si="10"/>
      </c>
      <c r="W14" s="103">
        <f>TRAITEMENT!Y14</f>
      </c>
      <c r="X14" s="49">
        <f t="shared" si="11"/>
      </c>
      <c r="Y14" s="53">
        <f t="shared" si="12"/>
      </c>
      <c r="Z14" s="50">
        <f t="shared" si="13"/>
      </c>
      <c r="AA14" s="111">
        <f>TRAITEMENT!AC14</f>
      </c>
      <c r="AB14" s="49">
        <f t="shared" si="14"/>
      </c>
      <c r="AC14" s="53">
        <f t="shared" si="15"/>
      </c>
      <c r="AD14" s="50">
        <f t="shared" si="16"/>
      </c>
      <c r="AE14" s="103">
        <f>TRAITEMENT!AH14</f>
      </c>
      <c r="AF14" s="49">
        <f t="shared" si="17"/>
      </c>
      <c r="AG14" s="53">
        <f t="shared" si="18"/>
      </c>
      <c r="AH14" s="50">
        <f t="shared" si="19"/>
      </c>
      <c r="AI14" s="18">
        <f t="shared" si="20"/>
      </c>
      <c r="AJ14" s="195">
        <f>IF(SAISIES!$B14&lt;&gt;"",SAISIES!$B14,"")</f>
      </c>
      <c r="AK14" s="195">
        <f>IF(SAISIES!$C14&lt;&gt;"",SAISIES!$C14,"")</f>
      </c>
      <c r="AL14" s="110">
        <f>TRAITEMENT!AT14</f>
      </c>
      <c r="AM14" s="49">
        <f t="shared" si="21"/>
      </c>
      <c r="AN14" s="53">
        <f t="shared" si="22"/>
      </c>
      <c r="AO14" s="50">
        <f t="shared" si="23"/>
      </c>
      <c r="AP14" s="99">
        <f>TRAITEMENT!BC14</f>
      </c>
      <c r="AQ14" s="49">
        <f t="shared" si="24"/>
      </c>
      <c r="AR14" s="53">
        <f t="shared" si="25"/>
      </c>
      <c r="AS14" s="50">
        <f t="shared" si="26"/>
      </c>
      <c r="AT14" s="18">
        <f t="shared" si="27"/>
      </c>
      <c r="AU14" s="196">
        <f t="shared" si="55"/>
      </c>
      <c r="AV14" s="196">
        <f t="shared" si="56"/>
      </c>
      <c r="AW14" s="103">
        <f>TRAITEMENT!BK14</f>
      </c>
      <c r="AX14" s="49">
        <f t="shared" si="28"/>
      </c>
      <c r="AY14" s="53">
        <f t="shared" si="29"/>
      </c>
      <c r="AZ14" s="50">
        <f t="shared" si="30"/>
      </c>
      <c r="BA14" s="103">
        <f>TRAITEMENT!BO14</f>
      </c>
      <c r="BB14" s="49">
        <f t="shared" si="31"/>
      </c>
      <c r="BC14" s="53">
        <f t="shared" si="32"/>
      </c>
      <c r="BD14" s="50">
        <f t="shared" si="33"/>
      </c>
      <c r="BE14" s="103">
        <f>TRAITEMENT!BW14</f>
      </c>
      <c r="BF14" s="49">
        <f t="shared" si="34"/>
      </c>
      <c r="BG14" s="53">
        <f t="shared" si="35"/>
      </c>
      <c r="BH14" s="50">
        <f t="shared" si="36"/>
      </c>
      <c r="BI14" s="18">
        <f t="shared" si="37"/>
      </c>
      <c r="BJ14" s="196">
        <f t="shared" si="57"/>
      </c>
      <c r="BK14" s="196">
        <f t="shared" si="58"/>
      </c>
      <c r="BL14" s="23"/>
      <c r="BM14" s="112">
        <f>TRAITEMENT!CE14</f>
      </c>
      <c r="BN14" s="49">
        <f t="shared" si="38"/>
      </c>
      <c r="BO14" s="53">
        <f t="shared" si="39"/>
      </c>
      <c r="BP14" s="50">
        <f t="shared" si="40"/>
      </c>
      <c r="BQ14" s="23"/>
      <c r="BR14" s="112">
        <f>TRAITEMENT!CJ14</f>
      </c>
      <c r="BS14" s="49">
        <f t="shared" si="41"/>
      </c>
      <c r="BT14" s="53">
        <f t="shared" si="42"/>
      </c>
      <c r="BU14" s="50">
        <f t="shared" si="43"/>
      </c>
      <c r="BV14" s="23"/>
      <c r="BW14" s="112">
        <f>TRAITEMENT!CO14</f>
      </c>
      <c r="BX14" s="49">
        <f t="shared" si="44"/>
      </c>
      <c r="BY14" s="53">
        <f t="shared" si="45"/>
      </c>
      <c r="BZ14" s="50">
        <f t="shared" si="46"/>
      </c>
      <c r="CA14" s="23"/>
      <c r="CB14" s="112">
        <f>TRAITEMENT!CT14</f>
      </c>
      <c r="CC14" s="49">
        <f t="shared" si="47"/>
      </c>
      <c r="CD14" s="53">
        <f t="shared" si="48"/>
      </c>
      <c r="CE14" s="50">
        <f t="shared" si="49"/>
      </c>
      <c r="CF14" s="23"/>
      <c r="CG14" s="112">
        <f>TRAITEMENT!CY14</f>
      </c>
      <c r="CH14" s="49">
        <f t="shared" si="50"/>
      </c>
      <c r="CI14" s="53">
        <f t="shared" si="51"/>
      </c>
      <c r="CJ14" s="50">
        <f t="shared" si="52"/>
      </c>
    </row>
    <row r="15" spans="1:88" ht="12" customHeight="1">
      <c r="A15" s="18">
        <f>IF(SAISIES!A15&lt;&gt;"",SAISIES!A15,"")</f>
      </c>
      <c r="B15" s="195">
        <f>IF(SAISIES!B15&lt;&gt;"",SAISIES!B15,"")</f>
      </c>
      <c r="C15" s="195">
        <f>IF(SAISIES!C15&lt;&gt;"",SAISIES!C15,"")</f>
      </c>
      <c r="D15" s="110">
        <f>TRAITEMENT!G15</f>
      </c>
      <c r="E15" s="49">
        <f t="shared" si="0"/>
      </c>
      <c r="F15" s="53">
        <f t="shared" si="1"/>
      </c>
      <c r="G15" s="50">
        <f t="shared" si="2"/>
      </c>
      <c r="H15" s="99">
        <f>TRAITEMENT!J15</f>
      </c>
      <c r="I15" s="49">
        <f t="shared" si="53"/>
      </c>
      <c r="J15" s="53">
        <f t="shared" si="54"/>
      </c>
      <c r="K15" s="50">
        <f t="shared" si="3"/>
      </c>
      <c r="L15" s="18">
        <f t="shared" si="4"/>
      </c>
      <c r="M15" s="195">
        <f>IF(SAISIES!$B15&lt;&gt;"",SAISIES!$B15,"")</f>
      </c>
      <c r="N15" s="195">
        <f>IF(SAISIES!$C15&lt;&gt;"",SAISIES!$C15,"")</f>
      </c>
      <c r="O15" s="111">
        <f>TRAITEMENT!P15</f>
      </c>
      <c r="P15" s="49">
        <f t="shared" si="5"/>
      </c>
      <c r="Q15" s="53">
        <f t="shared" si="6"/>
      </c>
      <c r="R15" s="50">
        <f t="shared" si="7"/>
      </c>
      <c r="S15" s="111">
        <f>TRAITEMENT!V15</f>
      </c>
      <c r="T15" s="49">
        <f t="shared" si="8"/>
      </c>
      <c r="U15" s="53">
        <f t="shared" si="9"/>
      </c>
      <c r="V15" s="50">
        <f t="shared" si="10"/>
      </c>
      <c r="W15" s="103">
        <f>TRAITEMENT!Y15</f>
      </c>
      <c r="X15" s="49">
        <f t="shared" si="11"/>
      </c>
      <c r="Y15" s="53">
        <f t="shared" si="12"/>
      </c>
      <c r="Z15" s="50">
        <f t="shared" si="13"/>
      </c>
      <c r="AA15" s="111">
        <f>TRAITEMENT!AC15</f>
      </c>
      <c r="AB15" s="49">
        <f t="shared" si="14"/>
      </c>
      <c r="AC15" s="53">
        <f t="shared" si="15"/>
      </c>
      <c r="AD15" s="50">
        <f t="shared" si="16"/>
      </c>
      <c r="AE15" s="103">
        <f>TRAITEMENT!AH15</f>
      </c>
      <c r="AF15" s="49">
        <f t="shared" si="17"/>
      </c>
      <c r="AG15" s="53">
        <f t="shared" si="18"/>
      </c>
      <c r="AH15" s="50">
        <f t="shared" si="19"/>
      </c>
      <c r="AI15" s="18">
        <f t="shared" si="20"/>
      </c>
      <c r="AJ15" s="195">
        <f>IF(SAISIES!$B15&lt;&gt;"",SAISIES!$B15,"")</f>
      </c>
      <c r="AK15" s="195">
        <f>IF(SAISIES!$C15&lt;&gt;"",SAISIES!$C15,"")</f>
      </c>
      <c r="AL15" s="110">
        <f>TRAITEMENT!AT15</f>
      </c>
      <c r="AM15" s="49">
        <f t="shared" si="21"/>
      </c>
      <c r="AN15" s="53">
        <f t="shared" si="22"/>
      </c>
      <c r="AO15" s="50">
        <f t="shared" si="23"/>
      </c>
      <c r="AP15" s="99">
        <f>TRAITEMENT!BC15</f>
      </c>
      <c r="AQ15" s="49">
        <f t="shared" si="24"/>
      </c>
      <c r="AR15" s="53">
        <f t="shared" si="25"/>
      </c>
      <c r="AS15" s="50">
        <f t="shared" si="26"/>
      </c>
      <c r="AT15" s="18">
        <f t="shared" si="27"/>
      </c>
      <c r="AU15" s="196">
        <f t="shared" si="55"/>
      </c>
      <c r="AV15" s="196">
        <f t="shared" si="56"/>
      </c>
      <c r="AW15" s="103">
        <f>TRAITEMENT!BK15</f>
      </c>
      <c r="AX15" s="49">
        <f t="shared" si="28"/>
      </c>
      <c r="AY15" s="53">
        <f t="shared" si="29"/>
      </c>
      <c r="AZ15" s="50">
        <f t="shared" si="30"/>
      </c>
      <c r="BA15" s="103">
        <f>TRAITEMENT!BO15</f>
      </c>
      <c r="BB15" s="49">
        <f t="shared" si="31"/>
      </c>
      <c r="BC15" s="53">
        <f t="shared" si="32"/>
      </c>
      <c r="BD15" s="50">
        <f t="shared" si="33"/>
      </c>
      <c r="BE15" s="103">
        <f>TRAITEMENT!BW15</f>
      </c>
      <c r="BF15" s="49">
        <f t="shared" si="34"/>
      </c>
      <c r="BG15" s="53">
        <f t="shared" si="35"/>
      </c>
      <c r="BH15" s="50">
        <f t="shared" si="36"/>
      </c>
      <c r="BI15" s="18">
        <f t="shared" si="37"/>
      </c>
      <c r="BJ15" s="196">
        <f t="shared" si="57"/>
      </c>
      <c r="BK15" s="196">
        <f t="shared" si="58"/>
      </c>
      <c r="BL15" s="23"/>
      <c r="BM15" s="112">
        <f>TRAITEMENT!CE15</f>
      </c>
      <c r="BN15" s="49">
        <f t="shared" si="38"/>
      </c>
      <c r="BO15" s="53">
        <f t="shared" si="39"/>
      </c>
      <c r="BP15" s="50">
        <f t="shared" si="40"/>
      </c>
      <c r="BQ15" s="23"/>
      <c r="BR15" s="112">
        <f>TRAITEMENT!CJ15</f>
      </c>
      <c r="BS15" s="49">
        <f t="shared" si="41"/>
      </c>
      <c r="BT15" s="53">
        <f t="shared" si="42"/>
      </c>
      <c r="BU15" s="50">
        <f t="shared" si="43"/>
      </c>
      <c r="BV15" s="23"/>
      <c r="BW15" s="112">
        <f>TRAITEMENT!CO15</f>
      </c>
      <c r="BX15" s="49">
        <f t="shared" si="44"/>
      </c>
      <c r="BY15" s="53">
        <f t="shared" si="45"/>
      </c>
      <c r="BZ15" s="50">
        <f t="shared" si="46"/>
      </c>
      <c r="CA15" s="23"/>
      <c r="CB15" s="112">
        <f>TRAITEMENT!CT15</f>
      </c>
      <c r="CC15" s="49">
        <f t="shared" si="47"/>
      </c>
      <c r="CD15" s="53">
        <f t="shared" si="48"/>
      </c>
      <c r="CE15" s="50">
        <f t="shared" si="49"/>
      </c>
      <c r="CF15" s="23"/>
      <c r="CG15" s="112">
        <f>TRAITEMENT!CY15</f>
      </c>
      <c r="CH15" s="49">
        <f t="shared" si="50"/>
      </c>
      <c r="CI15" s="53">
        <f t="shared" si="51"/>
      </c>
      <c r="CJ15" s="50">
        <f t="shared" si="52"/>
      </c>
    </row>
    <row r="16" spans="1:88" ht="12" customHeight="1">
      <c r="A16" s="18">
        <f>IF(SAISIES!A16&lt;&gt;"",SAISIES!A16,"")</f>
      </c>
      <c r="B16" s="195">
        <f>IF(SAISIES!B16&lt;&gt;"",SAISIES!B16,"")</f>
      </c>
      <c r="C16" s="195">
        <f>IF(SAISIES!C16&lt;&gt;"",SAISIES!C16,"")</f>
      </c>
      <c r="D16" s="110">
        <f>TRAITEMENT!G16</f>
      </c>
      <c r="E16" s="49">
        <f t="shared" si="0"/>
      </c>
      <c r="F16" s="53">
        <f t="shared" si="1"/>
      </c>
      <c r="G16" s="50">
        <f t="shared" si="2"/>
      </c>
      <c r="H16" s="99">
        <f>TRAITEMENT!J16</f>
      </c>
      <c r="I16" s="49">
        <f t="shared" si="53"/>
      </c>
      <c r="J16" s="53">
        <f t="shared" si="54"/>
      </c>
      <c r="K16" s="50">
        <f t="shared" si="3"/>
      </c>
      <c r="L16" s="18">
        <f t="shared" si="4"/>
      </c>
      <c r="M16" s="195">
        <f>IF(SAISIES!$B16&lt;&gt;"",SAISIES!$B16,"")</f>
      </c>
      <c r="N16" s="195">
        <f>IF(SAISIES!$C16&lt;&gt;"",SAISIES!$C16,"")</f>
      </c>
      <c r="O16" s="111">
        <f>TRAITEMENT!P16</f>
      </c>
      <c r="P16" s="49">
        <f t="shared" si="5"/>
      </c>
      <c r="Q16" s="53">
        <f t="shared" si="6"/>
      </c>
      <c r="R16" s="50">
        <f t="shared" si="7"/>
      </c>
      <c r="S16" s="111">
        <f>TRAITEMENT!V16</f>
      </c>
      <c r="T16" s="49">
        <f t="shared" si="8"/>
      </c>
      <c r="U16" s="53">
        <f t="shared" si="9"/>
      </c>
      <c r="V16" s="50">
        <f t="shared" si="10"/>
      </c>
      <c r="W16" s="103">
        <f>TRAITEMENT!Y16</f>
      </c>
      <c r="X16" s="49">
        <f t="shared" si="11"/>
      </c>
      <c r="Y16" s="53">
        <f t="shared" si="12"/>
      </c>
      <c r="Z16" s="50">
        <f t="shared" si="13"/>
      </c>
      <c r="AA16" s="111">
        <f>TRAITEMENT!AC16</f>
      </c>
      <c r="AB16" s="49">
        <f t="shared" si="14"/>
      </c>
      <c r="AC16" s="53">
        <f t="shared" si="15"/>
      </c>
      <c r="AD16" s="50">
        <f t="shared" si="16"/>
      </c>
      <c r="AE16" s="103">
        <f>TRAITEMENT!AH16</f>
      </c>
      <c r="AF16" s="49">
        <f t="shared" si="17"/>
      </c>
      <c r="AG16" s="53">
        <f t="shared" si="18"/>
      </c>
      <c r="AH16" s="50">
        <f t="shared" si="19"/>
      </c>
      <c r="AI16" s="18">
        <f t="shared" si="20"/>
      </c>
      <c r="AJ16" s="195">
        <f>IF(SAISIES!$B16&lt;&gt;"",SAISIES!$B16,"")</f>
      </c>
      <c r="AK16" s="195">
        <f>IF(SAISIES!$C16&lt;&gt;"",SAISIES!$C16,"")</f>
      </c>
      <c r="AL16" s="110">
        <f>TRAITEMENT!AT16</f>
      </c>
      <c r="AM16" s="49">
        <f t="shared" si="21"/>
      </c>
      <c r="AN16" s="53">
        <f t="shared" si="22"/>
      </c>
      <c r="AO16" s="50">
        <f t="shared" si="23"/>
      </c>
      <c r="AP16" s="99">
        <f>TRAITEMENT!BC16</f>
      </c>
      <c r="AQ16" s="49">
        <f t="shared" si="24"/>
      </c>
      <c r="AR16" s="53">
        <f t="shared" si="25"/>
      </c>
      <c r="AS16" s="50">
        <f t="shared" si="26"/>
      </c>
      <c r="AT16" s="18">
        <f t="shared" si="27"/>
      </c>
      <c r="AU16" s="196">
        <f t="shared" si="55"/>
      </c>
      <c r="AV16" s="196">
        <f t="shared" si="56"/>
      </c>
      <c r="AW16" s="103">
        <f>TRAITEMENT!BK16</f>
      </c>
      <c r="AX16" s="49">
        <f t="shared" si="28"/>
      </c>
      <c r="AY16" s="53">
        <f t="shared" si="29"/>
      </c>
      <c r="AZ16" s="50">
        <f t="shared" si="30"/>
      </c>
      <c r="BA16" s="103">
        <f>TRAITEMENT!BO16</f>
      </c>
      <c r="BB16" s="49">
        <f t="shared" si="31"/>
      </c>
      <c r="BC16" s="53">
        <f t="shared" si="32"/>
      </c>
      <c r="BD16" s="50">
        <f t="shared" si="33"/>
      </c>
      <c r="BE16" s="103">
        <f>TRAITEMENT!BW16</f>
      </c>
      <c r="BF16" s="49">
        <f t="shared" si="34"/>
      </c>
      <c r="BG16" s="53">
        <f t="shared" si="35"/>
      </c>
      <c r="BH16" s="50">
        <f t="shared" si="36"/>
      </c>
      <c r="BI16" s="18">
        <f t="shared" si="37"/>
      </c>
      <c r="BJ16" s="196">
        <f t="shared" si="57"/>
      </c>
      <c r="BK16" s="196">
        <f t="shared" si="58"/>
      </c>
      <c r="BL16" s="23"/>
      <c r="BM16" s="112">
        <f>TRAITEMENT!CE16</f>
      </c>
      <c r="BN16" s="49">
        <f t="shared" si="38"/>
      </c>
      <c r="BO16" s="53">
        <f t="shared" si="39"/>
      </c>
      <c r="BP16" s="50">
        <f t="shared" si="40"/>
      </c>
      <c r="BQ16" s="23"/>
      <c r="BR16" s="112">
        <f>TRAITEMENT!CJ16</f>
      </c>
      <c r="BS16" s="49">
        <f t="shared" si="41"/>
      </c>
      <c r="BT16" s="53">
        <f t="shared" si="42"/>
      </c>
      <c r="BU16" s="50">
        <f t="shared" si="43"/>
      </c>
      <c r="BV16" s="23"/>
      <c r="BW16" s="112">
        <f>TRAITEMENT!CO16</f>
      </c>
      <c r="BX16" s="49">
        <f t="shared" si="44"/>
      </c>
      <c r="BY16" s="53">
        <f t="shared" si="45"/>
      </c>
      <c r="BZ16" s="50">
        <f t="shared" si="46"/>
      </c>
      <c r="CA16" s="23"/>
      <c r="CB16" s="112">
        <f>TRAITEMENT!CT16</f>
      </c>
      <c r="CC16" s="49">
        <f t="shared" si="47"/>
      </c>
      <c r="CD16" s="53">
        <f t="shared" si="48"/>
      </c>
      <c r="CE16" s="50">
        <f t="shared" si="49"/>
      </c>
      <c r="CF16" s="23"/>
      <c r="CG16" s="112">
        <f>TRAITEMENT!CY16</f>
      </c>
      <c r="CH16" s="49">
        <f t="shared" si="50"/>
      </c>
      <c r="CI16" s="53">
        <f t="shared" si="51"/>
      </c>
      <c r="CJ16" s="50">
        <f t="shared" si="52"/>
      </c>
    </row>
    <row r="17" spans="1:88" ht="12" customHeight="1">
      <c r="A17" s="18">
        <f>IF(SAISIES!A17&lt;&gt;"",SAISIES!A17,"")</f>
      </c>
      <c r="B17" s="195">
        <f>IF(SAISIES!B17&lt;&gt;"",SAISIES!B17,"")</f>
      </c>
      <c r="C17" s="195">
        <f>IF(SAISIES!C17&lt;&gt;"",SAISIES!C17,"")</f>
      </c>
      <c r="D17" s="110">
        <f>TRAITEMENT!G17</f>
      </c>
      <c r="E17" s="49">
        <f t="shared" si="0"/>
      </c>
      <c r="F17" s="53">
        <f t="shared" si="1"/>
      </c>
      <c r="G17" s="50">
        <f t="shared" si="2"/>
      </c>
      <c r="H17" s="99">
        <f>TRAITEMENT!J17</f>
      </c>
      <c r="I17" s="49">
        <f t="shared" si="53"/>
      </c>
      <c r="J17" s="53">
        <f t="shared" si="54"/>
      </c>
      <c r="K17" s="50">
        <f t="shared" si="3"/>
      </c>
      <c r="L17" s="18">
        <f t="shared" si="4"/>
      </c>
      <c r="M17" s="195">
        <f>IF(SAISIES!$B17&lt;&gt;"",SAISIES!$B17,"")</f>
      </c>
      <c r="N17" s="195">
        <f>IF(SAISIES!$C17&lt;&gt;"",SAISIES!$C17,"")</f>
      </c>
      <c r="O17" s="111">
        <f>TRAITEMENT!P17</f>
      </c>
      <c r="P17" s="49">
        <f t="shared" si="5"/>
      </c>
      <c r="Q17" s="53">
        <f t="shared" si="6"/>
      </c>
      <c r="R17" s="50">
        <f t="shared" si="7"/>
      </c>
      <c r="S17" s="111">
        <f>TRAITEMENT!V17</f>
      </c>
      <c r="T17" s="49">
        <f t="shared" si="8"/>
      </c>
      <c r="U17" s="53">
        <f t="shared" si="9"/>
      </c>
      <c r="V17" s="50">
        <f t="shared" si="10"/>
      </c>
      <c r="W17" s="103">
        <f>TRAITEMENT!Y17</f>
      </c>
      <c r="X17" s="49">
        <f t="shared" si="11"/>
      </c>
      <c r="Y17" s="53">
        <f t="shared" si="12"/>
      </c>
      <c r="Z17" s="50">
        <f t="shared" si="13"/>
      </c>
      <c r="AA17" s="111">
        <f>TRAITEMENT!AC17</f>
      </c>
      <c r="AB17" s="49">
        <f t="shared" si="14"/>
      </c>
      <c r="AC17" s="53">
        <f t="shared" si="15"/>
      </c>
      <c r="AD17" s="50">
        <f t="shared" si="16"/>
      </c>
      <c r="AE17" s="103">
        <f>TRAITEMENT!AH17</f>
      </c>
      <c r="AF17" s="49">
        <f t="shared" si="17"/>
      </c>
      <c r="AG17" s="53">
        <f t="shared" si="18"/>
      </c>
      <c r="AH17" s="50">
        <f t="shared" si="19"/>
      </c>
      <c r="AI17" s="18">
        <f t="shared" si="20"/>
      </c>
      <c r="AJ17" s="195">
        <f>IF(SAISIES!$B17&lt;&gt;"",SAISIES!$B17,"")</f>
      </c>
      <c r="AK17" s="195">
        <f>IF(SAISIES!$C17&lt;&gt;"",SAISIES!$C17,"")</f>
      </c>
      <c r="AL17" s="110">
        <f>TRAITEMENT!AT17</f>
      </c>
      <c r="AM17" s="49">
        <f t="shared" si="21"/>
      </c>
      <c r="AN17" s="53">
        <f t="shared" si="22"/>
      </c>
      <c r="AO17" s="50">
        <f t="shared" si="23"/>
      </c>
      <c r="AP17" s="99">
        <f>TRAITEMENT!BC17</f>
      </c>
      <c r="AQ17" s="49">
        <f t="shared" si="24"/>
      </c>
      <c r="AR17" s="53">
        <f t="shared" si="25"/>
      </c>
      <c r="AS17" s="50">
        <f t="shared" si="26"/>
      </c>
      <c r="AT17" s="18">
        <f t="shared" si="27"/>
      </c>
      <c r="AU17" s="196">
        <f t="shared" si="55"/>
      </c>
      <c r="AV17" s="196">
        <f t="shared" si="56"/>
      </c>
      <c r="AW17" s="103">
        <f>TRAITEMENT!BK17</f>
      </c>
      <c r="AX17" s="49">
        <f t="shared" si="28"/>
      </c>
      <c r="AY17" s="53">
        <f t="shared" si="29"/>
      </c>
      <c r="AZ17" s="50">
        <f t="shared" si="30"/>
      </c>
      <c r="BA17" s="103">
        <f>TRAITEMENT!BO17</f>
      </c>
      <c r="BB17" s="49">
        <f t="shared" si="31"/>
      </c>
      <c r="BC17" s="53">
        <f t="shared" si="32"/>
      </c>
      <c r="BD17" s="50">
        <f t="shared" si="33"/>
      </c>
      <c r="BE17" s="103">
        <f>TRAITEMENT!BW17</f>
      </c>
      <c r="BF17" s="49">
        <f t="shared" si="34"/>
      </c>
      <c r="BG17" s="53">
        <f t="shared" si="35"/>
      </c>
      <c r="BH17" s="50">
        <f t="shared" si="36"/>
      </c>
      <c r="BI17" s="18">
        <f t="shared" si="37"/>
      </c>
      <c r="BJ17" s="196">
        <f t="shared" si="57"/>
      </c>
      <c r="BK17" s="196">
        <f t="shared" si="58"/>
      </c>
      <c r="BL17" s="23"/>
      <c r="BM17" s="112">
        <f>TRAITEMENT!CE17</f>
      </c>
      <c r="BN17" s="49">
        <f t="shared" si="38"/>
      </c>
      <c r="BO17" s="53">
        <f t="shared" si="39"/>
      </c>
      <c r="BP17" s="50">
        <f t="shared" si="40"/>
      </c>
      <c r="BQ17" s="23"/>
      <c r="BR17" s="112">
        <f>TRAITEMENT!CJ17</f>
      </c>
      <c r="BS17" s="49">
        <f t="shared" si="41"/>
      </c>
      <c r="BT17" s="53">
        <f t="shared" si="42"/>
      </c>
      <c r="BU17" s="50">
        <f t="shared" si="43"/>
      </c>
      <c r="BV17" s="23"/>
      <c r="BW17" s="112">
        <f>TRAITEMENT!CO17</f>
      </c>
      <c r="BX17" s="49">
        <f t="shared" si="44"/>
      </c>
      <c r="BY17" s="53">
        <f t="shared" si="45"/>
      </c>
      <c r="BZ17" s="50">
        <f t="shared" si="46"/>
      </c>
      <c r="CA17" s="23"/>
      <c r="CB17" s="112">
        <f>TRAITEMENT!CT17</f>
      </c>
      <c r="CC17" s="49">
        <f t="shared" si="47"/>
      </c>
      <c r="CD17" s="53">
        <f t="shared" si="48"/>
      </c>
      <c r="CE17" s="50">
        <f t="shared" si="49"/>
      </c>
      <c r="CF17" s="23"/>
      <c r="CG17" s="112">
        <f>TRAITEMENT!CY17</f>
      </c>
      <c r="CH17" s="49">
        <f t="shared" si="50"/>
      </c>
      <c r="CI17" s="53">
        <f t="shared" si="51"/>
      </c>
      <c r="CJ17" s="50">
        <f t="shared" si="52"/>
      </c>
    </row>
    <row r="18" spans="1:88" ht="12" customHeight="1">
      <c r="A18" s="18">
        <f>IF(SAISIES!A18&lt;&gt;"",SAISIES!A18,"")</f>
      </c>
      <c r="B18" s="195">
        <f>IF(SAISIES!B18&lt;&gt;"",SAISIES!B18,"")</f>
      </c>
      <c r="C18" s="195">
        <f>IF(SAISIES!C18&lt;&gt;"",SAISIES!C18,"")</f>
      </c>
      <c r="D18" s="110">
        <f>TRAITEMENT!G18</f>
      </c>
      <c r="E18" s="49">
        <f t="shared" si="0"/>
      </c>
      <c r="F18" s="53">
        <f t="shared" si="1"/>
      </c>
      <c r="G18" s="50">
        <f t="shared" si="2"/>
      </c>
      <c r="H18" s="99">
        <f>TRAITEMENT!J18</f>
      </c>
      <c r="I18" s="49">
        <f t="shared" si="53"/>
      </c>
      <c r="J18" s="53">
        <f t="shared" si="54"/>
      </c>
      <c r="K18" s="50">
        <f t="shared" si="3"/>
      </c>
      <c r="L18" s="18">
        <f t="shared" si="4"/>
      </c>
      <c r="M18" s="195">
        <f>IF(SAISIES!$B18&lt;&gt;"",SAISIES!$B18,"")</f>
      </c>
      <c r="N18" s="195">
        <f>IF(SAISIES!$C18&lt;&gt;"",SAISIES!$C18,"")</f>
      </c>
      <c r="O18" s="111">
        <f>TRAITEMENT!P18</f>
      </c>
      <c r="P18" s="49">
        <f t="shared" si="5"/>
      </c>
      <c r="Q18" s="53">
        <f t="shared" si="6"/>
      </c>
      <c r="R18" s="50">
        <f t="shared" si="7"/>
      </c>
      <c r="S18" s="111">
        <f>TRAITEMENT!V18</f>
      </c>
      <c r="T18" s="49">
        <f t="shared" si="8"/>
      </c>
      <c r="U18" s="53">
        <f t="shared" si="9"/>
      </c>
      <c r="V18" s="50">
        <f t="shared" si="10"/>
      </c>
      <c r="W18" s="103">
        <f>TRAITEMENT!Y18</f>
      </c>
      <c r="X18" s="49">
        <f t="shared" si="11"/>
      </c>
      <c r="Y18" s="53">
        <f t="shared" si="12"/>
      </c>
      <c r="Z18" s="50">
        <f t="shared" si="13"/>
      </c>
      <c r="AA18" s="111">
        <f>TRAITEMENT!AC18</f>
      </c>
      <c r="AB18" s="49">
        <f t="shared" si="14"/>
      </c>
      <c r="AC18" s="53">
        <f t="shared" si="15"/>
      </c>
      <c r="AD18" s="50">
        <f t="shared" si="16"/>
      </c>
      <c r="AE18" s="103">
        <f>TRAITEMENT!AH18</f>
      </c>
      <c r="AF18" s="49">
        <f t="shared" si="17"/>
      </c>
      <c r="AG18" s="53">
        <f t="shared" si="18"/>
      </c>
      <c r="AH18" s="50">
        <f t="shared" si="19"/>
      </c>
      <c r="AI18" s="18">
        <f t="shared" si="20"/>
      </c>
      <c r="AJ18" s="195">
        <f>IF(SAISIES!$B18&lt;&gt;"",SAISIES!$B18,"")</f>
      </c>
      <c r="AK18" s="195">
        <f>IF(SAISIES!$C18&lt;&gt;"",SAISIES!$C18,"")</f>
      </c>
      <c r="AL18" s="110">
        <f>TRAITEMENT!AT18</f>
      </c>
      <c r="AM18" s="49">
        <f t="shared" si="21"/>
      </c>
      <c r="AN18" s="53">
        <f t="shared" si="22"/>
      </c>
      <c r="AO18" s="50">
        <f t="shared" si="23"/>
      </c>
      <c r="AP18" s="99">
        <f>TRAITEMENT!BC18</f>
      </c>
      <c r="AQ18" s="49">
        <f t="shared" si="24"/>
      </c>
      <c r="AR18" s="53">
        <f t="shared" si="25"/>
      </c>
      <c r="AS18" s="50">
        <f t="shared" si="26"/>
      </c>
      <c r="AT18" s="18">
        <f t="shared" si="27"/>
      </c>
      <c r="AU18" s="196">
        <f t="shared" si="55"/>
      </c>
      <c r="AV18" s="196">
        <f t="shared" si="56"/>
      </c>
      <c r="AW18" s="103">
        <f>TRAITEMENT!BK18</f>
      </c>
      <c r="AX18" s="49">
        <f t="shared" si="28"/>
      </c>
      <c r="AY18" s="53">
        <f t="shared" si="29"/>
      </c>
      <c r="AZ18" s="50">
        <f t="shared" si="30"/>
      </c>
      <c r="BA18" s="103">
        <f>TRAITEMENT!BO18</f>
      </c>
      <c r="BB18" s="49">
        <f t="shared" si="31"/>
      </c>
      <c r="BC18" s="53">
        <f t="shared" si="32"/>
      </c>
      <c r="BD18" s="50">
        <f t="shared" si="33"/>
      </c>
      <c r="BE18" s="103">
        <f>TRAITEMENT!BW18</f>
      </c>
      <c r="BF18" s="49">
        <f t="shared" si="34"/>
      </c>
      <c r="BG18" s="53">
        <f t="shared" si="35"/>
      </c>
      <c r="BH18" s="50">
        <f t="shared" si="36"/>
      </c>
      <c r="BI18" s="18">
        <f t="shared" si="37"/>
      </c>
      <c r="BJ18" s="196">
        <f t="shared" si="57"/>
      </c>
      <c r="BK18" s="196">
        <f t="shared" si="58"/>
      </c>
      <c r="BL18" s="23"/>
      <c r="BM18" s="112">
        <f>TRAITEMENT!CE18</f>
      </c>
      <c r="BN18" s="49">
        <f t="shared" si="38"/>
      </c>
      <c r="BO18" s="53">
        <f t="shared" si="39"/>
      </c>
      <c r="BP18" s="50">
        <f t="shared" si="40"/>
      </c>
      <c r="BQ18" s="23"/>
      <c r="BR18" s="112">
        <f>TRAITEMENT!CJ18</f>
      </c>
      <c r="BS18" s="49">
        <f t="shared" si="41"/>
      </c>
      <c r="BT18" s="53">
        <f t="shared" si="42"/>
      </c>
      <c r="BU18" s="50">
        <f t="shared" si="43"/>
      </c>
      <c r="BV18" s="23"/>
      <c r="BW18" s="112">
        <f>TRAITEMENT!CO18</f>
      </c>
      <c r="BX18" s="49">
        <f t="shared" si="44"/>
      </c>
      <c r="BY18" s="53">
        <f t="shared" si="45"/>
      </c>
      <c r="BZ18" s="50">
        <f t="shared" si="46"/>
      </c>
      <c r="CA18" s="23"/>
      <c r="CB18" s="112">
        <f>TRAITEMENT!CT18</f>
      </c>
      <c r="CC18" s="49">
        <f t="shared" si="47"/>
      </c>
      <c r="CD18" s="53">
        <f t="shared" si="48"/>
      </c>
      <c r="CE18" s="50">
        <f t="shared" si="49"/>
      </c>
      <c r="CF18" s="23"/>
      <c r="CG18" s="112">
        <f>TRAITEMENT!CY18</f>
      </c>
      <c r="CH18" s="49">
        <f t="shared" si="50"/>
      </c>
      <c r="CI18" s="53">
        <f t="shared" si="51"/>
      </c>
      <c r="CJ18" s="50">
        <f t="shared" si="52"/>
      </c>
    </row>
    <row r="19" spans="1:88" ht="12" customHeight="1">
      <c r="A19" s="18">
        <f>IF(SAISIES!A19&lt;&gt;"",SAISIES!A19,"")</f>
      </c>
      <c r="B19" s="195">
        <f>IF(SAISIES!B19&lt;&gt;"",SAISIES!B19,"")</f>
      </c>
      <c r="C19" s="195">
        <f>IF(SAISIES!C19&lt;&gt;"",SAISIES!C19,"")</f>
      </c>
      <c r="D19" s="110">
        <f>TRAITEMENT!G19</f>
      </c>
      <c r="E19" s="49">
        <f t="shared" si="0"/>
      </c>
      <c r="F19" s="53">
        <f t="shared" si="1"/>
      </c>
      <c r="G19" s="50">
        <f t="shared" si="2"/>
      </c>
      <c r="H19" s="99">
        <f>TRAITEMENT!J19</f>
      </c>
      <c r="I19" s="49">
        <f t="shared" si="53"/>
      </c>
      <c r="J19" s="53">
        <f t="shared" si="54"/>
      </c>
      <c r="K19" s="50">
        <f t="shared" si="3"/>
      </c>
      <c r="L19" s="18">
        <f t="shared" si="4"/>
      </c>
      <c r="M19" s="195">
        <f>IF(SAISIES!$B19&lt;&gt;"",SAISIES!$B19,"")</f>
      </c>
      <c r="N19" s="195">
        <f>IF(SAISIES!$C19&lt;&gt;"",SAISIES!$C19,"")</f>
      </c>
      <c r="O19" s="111">
        <f>TRAITEMENT!P19</f>
      </c>
      <c r="P19" s="49">
        <f t="shared" si="5"/>
      </c>
      <c r="Q19" s="53">
        <f t="shared" si="6"/>
      </c>
      <c r="R19" s="50">
        <f t="shared" si="7"/>
      </c>
      <c r="S19" s="111">
        <f>TRAITEMENT!V19</f>
      </c>
      <c r="T19" s="49">
        <f t="shared" si="8"/>
      </c>
      <c r="U19" s="53">
        <f t="shared" si="9"/>
      </c>
      <c r="V19" s="50">
        <f t="shared" si="10"/>
      </c>
      <c r="W19" s="103">
        <f>TRAITEMENT!Y19</f>
      </c>
      <c r="X19" s="49">
        <f t="shared" si="11"/>
      </c>
      <c r="Y19" s="53">
        <f t="shared" si="12"/>
      </c>
      <c r="Z19" s="50">
        <f t="shared" si="13"/>
      </c>
      <c r="AA19" s="111">
        <f>TRAITEMENT!AC19</f>
      </c>
      <c r="AB19" s="49">
        <f t="shared" si="14"/>
      </c>
      <c r="AC19" s="53">
        <f t="shared" si="15"/>
      </c>
      <c r="AD19" s="50">
        <f t="shared" si="16"/>
      </c>
      <c r="AE19" s="103">
        <f>TRAITEMENT!AH19</f>
      </c>
      <c r="AF19" s="49">
        <f t="shared" si="17"/>
      </c>
      <c r="AG19" s="53">
        <f t="shared" si="18"/>
      </c>
      <c r="AH19" s="50">
        <f t="shared" si="19"/>
      </c>
      <c r="AI19" s="18">
        <f t="shared" si="20"/>
      </c>
      <c r="AJ19" s="195">
        <f>IF(SAISIES!$B19&lt;&gt;"",SAISIES!$B19,"")</f>
      </c>
      <c r="AK19" s="195">
        <f>IF(SAISIES!$C19&lt;&gt;"",SAISIES!$C19,"")</f>
      </c>
      <c r="AL19" s="110">
        <f>TRAITEMENT!AT19</f>
      </c>
      <c r="AM19" s="49">
        <f t="shared" si="21"/>
      </c>
      <c r="AN19" s="53">
        <f t="shared" si="22"/>
      </c>
      <c r="AO19" s="50">
        <f t="shared" si="23"/>
      </c>
      <c r="AP19" s="99">
        <f>TRAITEMENT!BC19</f>
      </c>
      <c r="AQ19" s="49">
        <f t="shared" si="24"/>
      </c>
      <c r="AR19" s="53">
        <f t="shared" si="25"/>
      </c>
      <c r="AS19" s="50">
        <f t="shared" si="26"/>
      </c>
      <c r="AT19" s="18">
        <f t="shared" si="27"/>
      </c>
      <c r="AU19" s="196">
        <f t="shared" si="55"/>
      </c>
      <c r="AV19" s="196">
        <f t="shared" si="56"/>
      </c>
      <c r="AW19" s="103">
        <f>TRAITEMENT!BK19</f>
      </c>
      <c r="AX19" s="49">
        <f t="shared" si="28"/>
      </c>
      <c r="AY19" s="53">
        <f t="shared" si="29"/>
      </c>
      <c r="AZ19" s="50">
        <f t="shared" si="30"/>
      </c>
      <c r="BA19" s="103">
        <f>TRAITEMENT!BO19</f>
      </c>
      <c r="BB19" s="49">
        <f t="shared" si="31"/>
      </c>
      <c r="BC19" s="53">
        <f t="shared" si="32"/>
      </c>
      <c r="BD19" s="50">
        <f t="shared" si="33"/>
      </c>
      <c r="BE19" s="103">
        <f>TRAITEMENT!BW19</f>
      </c>
      <c r="BF19" s="49">
        <f t="shared" si="34"/>
      </c>
      <c r="BG19" s="53">
        <f t="shared" si="35"/>
      </c>
      <c r="BH19" s="50">
        <f t="shared" si="36"/>
      </c>
      <c r="BI19" s="18">
        <f t="shared" si="37"/>
      </c>
      <c r="BJ19" s="196">
        <f t="shared" si="57"/>
      </c>
      <c r="BK19" s="196">
        <f t="shared" si="58"/>
      </c>
      <c r="BL19" s="23"/>
      <c r="BM19" s="112">
        <f>TRAITEMENT!CE19</f>
      </c>
      <c r="BN19" s="49">
        <f t="shared" si="38"/>
      </c>
      <c r="BO19" s="53">
        <f t="shared" si="39"/>
      </c>
      <c r="BP19" s="50">
        <f t="shared" si="40"/>
      </c>
      <c r="BQ19" s="23"/>
      <c r="BR19" s="112">
        <f>TRAITEMENT!CJ19</f>
      </c>
      <c r="BS19" s="49">
        <f t="shared" si="41"/>
      </c>
      <c r="BT19" s="53">
        <f t="shared" si="42"/>
      </c>
      <c r="BU19" s="50">
        <f t="shared" si="43"/>
      </c>
      <c r="BV19" s="23"/>
      <c r="BW19" s="112">
        <f>TRAITEMENT!CO19</f>
      </c>
      <c r="BX19" s="49">
        <f t="shared" si="44"/>
      </c>
      <c r="BY19" s="53">
        <f t="shared" si="45"/>
      </c>
      <c r="BZ19" s="50">
        <f t="shared" si="46"/>
      </c>
      <c r="CA19" s="23"/>
      <c r="CB19" s="112">
        <f>TRAITEMENT!CT19</f>
      </c>
      <c r="CC19" s="49">
        <f t="shared" si="47"/>
      </c>
      <c r="CD19" s="53">
        <f t="shared" si="48"/>
      </c>
      <c r="CE19" s="50">
        <f t="shared" si="49"/>
      </c>
      <c r="CF19" s="23"/>
      <c r="CG19" s="112">
        <f>TRAITEMENT!CY19</f>
      </c>
      <c r="CH19" s="49">
        <f t="shared" si="50"/>
      </c>
      <c r="CI19" s="53">
        <f t="shared" si="51"/>
      </c>
      <c r="CJ19" s="50">
        <f t="shared" si="52"/>
      </c>
    </row>
    <row r="20" spans="1:88" ht="12" customHeight="1">
      <c r="A20" s="18">
        <f>IF(SAISIES!A20&lt;&gt;"",SAISIES!A20,"")</f>
      </c>
      <c r="B20" s="195">
        <f>IF(SAISIES!B20&lt;&gt;"",SAISIES!B20,"")</f>
      </c>
      <c r="C20" s="195">
        <f>IF(SAISIES!C20&lt;&gt;"",SAISIES!C20,"")</f>
      </c>
      <c r="D20" s="110">
        <f>TRAITEMENT!G20</f>
      </c>
      <c r="E20" s="49">
        <f t="shared" si="0"/>
      </c>
      <c r="F20" s="53">
        <f t="shared" si="1"/>
      </c>
      <c r="G20" s="50">
        <f t="shared" si="2"/>
      </c>
      <c r="H20" s="99">
        <f>TRAITEMENT!J20</f>
      </c>
      <c r="I20" s="49">
        <f t="shared" si="53"/>
      </c>
      <c r="J20" s="53">
        <f t="shared" si="54"/>
      </c>
      <c r="K20" s="50">
        <f t="shared" si="3"/>
      </c>
      <c r="L20" s="18">
        <f t="shared" si="4"/>
      </c>
      <c r="M20" s="195">
        <f>IF(SAISIES!$B20&lt;&gt;"",SAISIES!$B20,"")</f>
      </c>
      <c r="N20" s="195">
        <f>IF(SAISIES!$C20&lt;&gt;"",SAISIES!$C20,"")</f>
      </c>
      <c r="O20" s="111">
        <f>TRAITEMENT!P20</f>
      </c>
      <c r="P20" s="49">
        <f t="shared" si="5"/>
      </c>
      <c r="Q20" s="53">
        <f t="shared" si="6"/>
      </c>
      <c r="R20" s="50">
        <f t="shared" si="7"/>
      </c>
      <c r="S20" s="111">
        <f>TRAITEMENT!V20</f>
      </c>
      <c r="T20" s="49">
        <f t="shared" si="8"/>
      </c>
      <c r="U20" s="53">
        <f t="shared" si="9"/>
      </c>
      <c r="V20" s="50">
        <f t="shared" si="10"/>
      </c>
      <c r="W20" s="103">
        <f>TRAITEMENT!Y20</f>
      </c>
      <c r="X20" s="49">
        <f t="shared" si="11"/>
      </c>
      <c r="Y20" s="53">
        <f t="shared" si="12"/>
      </c>
      <c r="Z20" s="50">
        <f t="shared" si="13"/>
      </c>
      <c r="AA20" s="111">
        <f>TRAITEMENT!AC20</f>
      </c>
      <c r="AB20" s="49">
        <f t="shared" si="14"/>
      </c>
      <c r="AC20" s="53">
        <f t="shared" si="15"/>
      </c>
      <c r="AD20" s="50">
        <f t="shared" si="16"/>
      </c>
      <c r="AE20" s="103">
        <f>TRAITEMENT!AH20</f>
      </c>
      <c r="AF20" s="49">
        <f t="shared" si="17"/>
      </c>
      <c r="AG20" s="53">
        <f t="shared" si="18"/>
      </c>
      <c r="AH20" s="50">
        <f t="shared" si="19"/>
      </c>
      <c r="AI20" s="18">
        <f t="shared" si="20"/>
      </c>
      <c r="AJ20" s="195">
        <f>IF(SAISIES!$B20&lt;&gt;"",SAISIES!$B20,"")</f>
      </c>
      <c r="AK20" s="195">
        <f>IF(SAISIES!$C20&lt;&gt;"",SAISIES!$C20,"")</f>
      </c>
      <c r="AL20" s="110">
        <f>TRAITEMENT!AT20</f>
      </c>
      <c r="AM20" s="49">
        <f t="shared" si="21"/>
      </c>
      <c r="AN20" s="53">
        <f t="shared" si="22"/>
      </c>
      <c r="AO20" s="50">
        <f t="shared" si="23"/>
      </c>
      <c r="AP20" s="99">
        <f>TRAITEMENT!BC20</f>
      </c>
      <c r="AQ20" s="49">
        <f t="shared" si="24"/>
      </c>
      <c r="AR20" s="53">
        <f t="shared" si="25"/>
      </c>
      <c r="AS20" s="50">
        <f t="shared" si="26"/>
      </c>
      <c r="AT20" s="18">
        <f t="shared" si="27"/>
      </c>
      <c r="AU20" s="196">
        <f t="shared" si="55"/>
      </c>
      <c r="AV20" s="196">
        <f t="shared" si="56"/>
      </c>
      <c r="AW20" s="103">
        <f>TRAITEMENT!BK20</f>
      </c>
      <c r="AX20" s="49">
        <f t="shared" si="28"/>
      </c>
      <c r="AY20" s="53">
        <f t="shared" si="29"/>
      </c>
      <c r="AZ20" s="50">
        <f t="shared" si="30"/>
      </c>
      <c r="BA20" s="103">
        <f>TRAITEMENT!BO20</f>
      </c>
      <c r="BB20" s="49">
        <f t="shared" si="31"/>
      </c>
      <c r="BC20" s="53">
        <f t="shared" si="32"/>
      </c>
      <c r="BD20" s="50">
        <f t="shared" si="33"/>
      </c>
      <c r="BE20" s="103">
        <f>TRAITEMENT!BW20</f>
      </c>
      <c r="BF20" s="49">
        <f t="shared" si="34"/>
      </c>
      <c r="BG20" s="53">
        <f t="shared" si="35"/>
      </c>
      <c r="BH20" s="50">
        <f t="shared" si="36"/>
      </c>
      <c r="BI20" s="18">
        <f t="shared" si="37"/>
      </c>
      <c r="BJ20" s="196">
        <f t="shared" si="57"/>
      </c>
      <c r="BK20" s="196">
        <f t="shared" si="58"/>
      </c>
      <c r="BL20" s="23"/>
      <c r="BM20" s="112">
        <f>TRAITEMENT!CE20</f>
      </c>
      <c r="BN20" s="49">
        <f t="shared" si="38"/>
      </c>
      <c r="BO20" s="53">
        <f t="shared" si="39"/>
      </c>
      <c r="BP20" s="50">
        <f t="shared" si="40"/>
      </c>
      <c r="BQ20" s="23"/>
      <c r="BR20" s="112">
        <f>TRAITEMENT!CJ20</f>
      </c>
      <c r="BS20" s="49">
        <f t="shared" si="41"/>
      </c>
      <c r="BT20" s="53">
        <f t="shared" si="42"/>
      </c>
      <c r="BU20" s="50">
        <f t="shared" si="43"/>
      </c>
      <c r="BV20" s="23"/>
      <c r="BW20" s="112">
        <f>TRAITEMENT!CO20</f>
      </c>
      <c r="BX20" s="49">
        <f t="shared" si="44"/>
      </c>
      <c r="BY20" s="53">
        <f t="shared" si="45"/>
      </c>
      <c r="BZ20" s="50">
        <f t="shared" si="46"/>
      </c>
      <c r="CA20" s="23"/>
      <c r="CB20" s="112">
        <f>TRAITEMENT!CT20</f>
      </c>
      <c r="CC20" s="49">
        <f t="shared" si="47"/>
      </c>
      <c r="CD20" s="53">
        <f t="shared" si="48"/>
      </c>
      <c r="CE20" s="50">
        <f t="shared" si="49"/>
      </c>
      <c r="CF20" s="23"/>
      <c r="CG20" s="112">
        <f>TRAITEMENT!CY20</f>
      </c>
      <c r="CH20" s="49">
        <f t="shared" si="50"/>
      </c>
      <c r="CI20" s="53">
        <f t="shared" si="51"/>
      </c>
      <c r="CJ20" s="50">
        <f t="shared" si="52"/>
      </c>
    </row>
    <row r="21" spans="1:88" ht="12" customHeight="1">
      <c r="A21" s="18">
        <f>IF(SAISIES!A21&lt;&gt;"",SAISIES!A21,"")</f>
      </c>
      <c r="B21" s="195">
        <f>IF(SAISIES!B21&lt;&gt;"",SAISIES!B21,"")</f>
      </c>
      <c r="C21" s="195">
        <f>IF(SAISIES!C21&lt;&gt;"",SAISIES!C21,"")</f>
      </c>
      <c r="D21" s="110">
        <f>TRAITEMENT!G21</f>
      </c>
      <c r="E21" s="49">
        <f t="shared" si="0"/>
      </c>
      <c r="F21" s="53">
        <f t="shared" si="1"/>
      </c>
      <c r="G21" s="50">
        <f t="shared" si="2"/>
      </c>
      <c r="H21" s="99">
        <f>TRAITEMENT!J21</f>
      </c>
      <c r="I21" s="49">
        <f t="shared" si="53"/>
      </c>
      <c r="J21" s="53">
        <f t="shared" si="54"/>
      </c>
      <c r="K21" s="50">
        <f t="shared" si="3"/>
      </c>
      <c r="L21" s="18">
        <f t="shared" si="4"/>
      </c>
      <c r="M21" s="195">
        <f>IF(SAISIES!$B21&lt;&gt;"",SAISIES!$B21,"")</f>
      </c>
      <c r="N21" s="195">
        <f>IF(SAISIES!$C21&lt;&gt;"",SAISIES!$C21,"")</f>
      </c>
      <c r="O21" s="111">
        <f>TRAITEMENT!P21</f>
      </c>
      <c r="P21" s="49">
        <f t="shared" si="5"/>
      </c>
      <c r="Q21" s="53">
        <f t="shared" si="6"/>
      </c>
      <c r="R21" s="50">
        <f t="shared" si="7"/>
      </c>
      <c r="S21" s="111">
        <f>TRAITEMENT!V21</f>
      </c>
      <c r="T21" s="49">
        <f t="shared" si="8"/>
      </c>
      <c r="U21" s="53">
        <f t="shared" si="9"/>
      </c>
      <c r="V21" s="50">
        <f t="shared" si="10"/>
      </c>
      <c r="W21" s="103">
        <f>TRAITEMENT!Y21</f>
      </c>
      <c r="X21" s="49">
        <f t="shared" si="11"/>
      </c>
      <c r="Y21" s="53">
        <f t="shared" si="12"/>
      </c>
      <c r="Z21" s="50">
        <f t="shared" si="13"/>
      </c>
      <c r="AA21" s="111">
        <f>TRAITEMENT!AC21</f>
      </c>
      <c r="AB21" s="49">
        <f t="shared" si="14"/>
      </c>
      <c r="AC21" s="53">
        <f t="shared" si="15"/>
      </c>
      <c r="AD21" s="50">
        <f t="shared" si="16"/>
      </c>
      <c r="AE21" s="103">
        <f>TRAITEMENT!AH21</f>
      </c>
      <c r="AF21" s="49">
        <f t="shared" si="17"/>
      </c>
      <c r="AG21" s="53">
        <f t="shared" si="18"/>
      </c>
      <c r="AH21" s="50">
        <f t="shared" si="19"/>
      </c>
      <c r="AI21" s="18">
        <f t="shared" si="20"/>
      </c>
      <c r="AJ21" s="195">
        <f>IF(SAISIES!$B21&lt;&gt;"",SAISIES!$B21,"")</f>
      </c>
      <c r="AK21" s="195">
        <f>IF(SAISIES!$C21&lt;&gt;"",SAISIES!$C21,"")</f>
      </c>
      <c r="AL21" s="110">
        <f>TRAITEMENT!AT21</f>
      </c>
      <c r="AM21" s="49">
        <f t="shared" si="21"/>
      </c>
      <c r="AN21" s="53">
        <f t="shared" si="22"/>
      </c>
      <c r="AO21" s="50">
        <f t="shared" si="23"/>
      </c>
      <c r="AP21" s="99">
        <f>TRAITEMENT!BC21</f>
      </c>
      <c r="AQ21" s="49">
        <f t="shared" si="24"/>
      </c>
      <c r="AR21" s="53">
        <f t="shared" si="25"/>
      </c>
      <c r="AS21" s="50">
        <f t="shared" si="26"/>
      </c>
      <c r="AT21" s="18">
        <f t="shared" si="27"/>
      </c>
      <c r="AU21" s="196">
        <f t="shared" si="55"/>
      </c>
      <c r="AV21" s="196">
        <f t="shared" si="56"/>
      </c>
      <c r="AW21" s="103">
        <f>TRAITEMENT!BK21</f>
      </c>
      <c r="AX21" s="49">
        <f t="shared" si="28"/>
      </c>
      <c r="AY21" s="53">
        <f t="shared" si="29"/>
      </c>
      <c r="AZ21" s="50">
        <f t="shared" si="30"/>
      </c>
      <c r="BA21" s="103">
        <f>TRAITEMENT!BO21</f>
      </c>
      <c r="BB21" s="49">
        <f t="shared" si="31"/>
      </c>
      <c r="BC21" s="53">
        <f t="shared" si="32"/>
      </c>
      <c r="BD21" s="50">
        <f t="shared" si="33"/>
      </c>
      <c r="BE21" s="103">
        <f>TRAITEMENT!BW21</f>
      </c>
      <c r="BF21" s="49">
        <f t="shared" si="34"/>
      </c>
      <c r="BG21" s="53">
        <f t="shared" si="35"/>
      </c>
      <c r="BH21" s="50">
        <f t="shared" si="36"/>
      </c>
      <c r="BI21" s="18">
        <f t="shared" si="37"/>
      </c>
      <c r="BJ21" s="196">
        <f t="shared" si="57"/>
      </c>
      <c r="BK21" s="196">
        <f t="shared" si="58"/>
      </c>
      <c r="BL21" s="23"/>
      <c r="BM21" s="112">
        <f>TRAITEMENT!CE21</f>
      </c>
      <c r="BN21" s="49">
        <f t="shared" si="38"/>
      </c>
      <c r="BO21" s="53">
        <f t="shared" si="39"/>
      </c>
      <c r="BP21" s="50">
        <f t="shared" si="40"/>
      </c>
      <c r="BQ21" s="23"/>
      <c r="BR21" s="112">
        <f>TRAITEMENT!CJ21</f>
      </c>
      <c r="BS21" s="49">
        <f t="shared" si="41"/>
      </c>
      <c r="BT21" s="53">
        <f t="shared" si="42"/>
      </c>
      <c r="BU21" s="50">
        <f t="shared" si="43"/>
      </c>
      <c r="BV21" s="23"/>
      <c r="BW21" s="112">
        <f>TRAITEMENT!CO21</f>
      </c>
      <c r="BX21" s="49">
        <f t="shared" si="44"/>
      </c>
      <c r="BY21" s="53">
        <f t="shared" si="45"/>
      </c>
      <c r="BZ21" s="50">
        <f t="shared" si="46"/>
      </c>
      <c r="CA21" s="23"/>
      <c r="CB21" s="112">
        <f>TRAITEMENT!CT21</f>
      </c>
      <c r="CC21" s="49">
        <f t="shared" si="47"/>
      </c>
      <c r="CD21" s="53">
        <f t="shared" si="48"/>
      </c>
      <c r="CE21" s="50">
        <f t="shared" si="49"/>
      </c>
      <c r="CF21" s="23"/>
      <c r="CG21" s="112">
        <f>TRAITEMENT!CY21</f>
      </c>
      <c r="CH21" s="49">
        <f t="shared" si="50"/>
      </c>
      <c r="CI21" s="53">
        <f t="shared" si="51"/>
      </c>
      <c r="CJ21" s="50">
        <f t="shared" si="52"/>
      </c>
    </row>
    <row r="22" spans="1:88" ht="12" customHeight="1">
      <c r="A22" s="18">
        <f>IF(SAISIES!A22&lt;&gt;"",SAISIES!A22,"")</f>
      </c>
      <c r="B22" s="195">
        <f>IF(SAISIES!B22&lt;&gt;"",SAISIES!B22,"")</f>
      </c>
      <c r="C22" s="195">
        <f>IF(SAISIES!C22&lt;&gt;"",SAISIES!C22,"")</f>
      </c>
      <c r="D22" s="110">
        <f>TRAITEMENT!G22</f>
      </c>
      <c r="E22" s="49">
        <f t="shared" si="0"/>
      </c>
      <c r="F22" s="53">
        <f t="shared" si="1"/>
      </c>
      <c r="G22" s="50">
        <f t="shared" si="2"/>
      </c>
      <c r="H22" s="99">
        <f>TRAITEMENT!J22</f>
      </c>
      <c r="I22" s="49">
        <f t="shared" si="53"/>
      </c>
      <c r="J22" s="53">
        <f t="shared" si="54"/>
      </c>
      <c r="K22" s="50">
        <f t="shared" si="3"/>
      </c>
      <c r="L22" s="18">
        <f t="shared" si="4"/>
      </c>
      <c r="M22" s="195">
        <f>IF(SAISIES!$B22&lt;&gt;"",SAISIES!$B22,"")</f>
      </c>
      <c r="N22" s="195">
        <f>IF(SAISIES!$C22&lt;&gt;"",SAISIES!$C22,"")</f>
      </c>
      <c r="O22" s="111">
        <f>TRAITEMENT!P22</f>
      </c>
      <c r="P22" s="49">
        <f t="shared" si="5"/>
      </c>
      <c r="Q22" s="53">
        <f t="shared" si="6"/>
      </c>
      <c r="R22" s="50">
        <f t="shared" si="7"/>
      </c>
      <c r="S22" s="111">
        <f>TRAITEMENT!V22</f>
      </c>
      <c r="T22" s="49">
        <f t="shared" si="8"/>
      </c>
      <c r="U22" s="53">
        <f t="shared" si="9"/>
      </c>
      <c r="V22" s="50">
        <f t="shared" si="10"/>
      </c>
      <c r="W22" s="103">
        <f>TRAITEMENT!Y22</f>
      </c>
      <c r="X22" s="49">
        <f t="shared" si="11"/>
      </c>
      <c r="Y22" s="53">
        <f t="shared" si="12"/>
      </c>
      <c r="Z22" s="50">
        <f t="shared" si="13"/>
      </c>
      <c r="AA22" s="111">
        <f>TRAITEMENT!AC22</f>
      </c>
      <c r="AB22" s="49">
        <f t="shared" si="14"/>
      </c>
      <c r="AC22" s="53">
        <f t="shared" si="15"/>
      </c>
      <c r="AD22" s="50">
        <f t="shared" si="16"/>
      </c>
      <c r="AE22" s="103">
        <f>TRAITEMENT!AH22</f>
      </c>
      <c r="AF22" s="49">
        <f t="shared" si="17"/>
      </c>
      <c r="AG22" s="53">
        <f t="shared" si="18"/>
      </c>
      <c r="AH22" s="50">
        <f t="shared" si="19"/>
      </c>
      <c r="AI22" s="18">
        <f t="shared" si="20"/>
      </c>
      <c r="AJ22" s="195">
        <f>IF(SAISIES!$B22&lt;&gt;"",SAISIES!$B22,"")</f>
      </c>
      <c r="AK22" s="195">
        <f>IF(SAISIES!$C22&lt;&gt;"",SAISIES!$C22,"")</f>
      </c>
      <c r="AL22" s="110">
        <f>TRAITEMENT!AT22</f>
      </c>
      <c r="AM22" s="49">
        <f t="shared" si="21"/>
      </c>
      <c r="AN22" s="53">
        <f t="shared" si="22"/>
      </c>
      <c r="AO22" s="50">
        <f t="shared" si="23"/>
      </c>
      <c r="AP22" s="99">
        <f>TRAITEMENT!BC22</f>
      </c>
      <c r="AQ22" s="49">
        <f t="shared" si="24"/>
      </c>
      <c r="AR22" s="53">
        <f t="shared" si="25"/>
      </c>
      <c r="AS22" s="50">
        <f t="shared" si="26"/>
      </c>
      <c r="AT22" s="18">
        <f t="shared" si="27"/>
      </c>
      <c r="AU22" s="196">
        <f t="shared" si="55"/>
      </c>
      <c r="AV22" s="196">
        <f t="shared" si="56"/>
      </c>
      <c r="AW22" s="103">
        <f>TRAITEMENT!BK22</f>
      </c>
      <c r="AX22" s="49">
        <f t="shared" si="28"/>
      </c>
      <c r="AY22" s="53">
        <f t="shared" si="29"/>
      </c>
      <c r="AZ22" s="50">
        <f t="shared" si="30"/>
      </c>
      <c r="BA22" s="103">
        <f>TRAITEMENT!BO22</f>
      </c>
      <c r="BB22" s="49">
        <f t="shared" si="31"/>
      </c>
      <c r="BC22" s="53">
        <f t="shared" si="32"/>
      </c>
      <c r="BD22" s="50">
        <f t="shared" si="33"/>
      </c>
      <c r="BE22" s="103">
        <f>TRAITEMENT!BW22</f>
      </c>
      <c r="BF22" s="49">
        <f t="shared" si="34"/>
      </c>
      <c r="BG22" s="53">
        <f t="shared" si="35"/>
      </c>
      <c r="BH22" s="50">
        <f t="shared" si="36"/>
      </c>
      <c r="BI22" s="18">
        <f t="shared" si="37"/>
      </c>
      <c r="BJ22" s="196">
        <f t="shared" si="57"/>
      </c>
      <c r="BK22" s="196">
        <f t="shared" si="58"/>
      </c>
      <c r="BL22" s="23"/>
      <c r="BM22" s="112">
        <f>TRAITEMENT!CE22</f>
      </c>
      <c r="BN22" s="49">
        <f t="shared" si="38"/>
      </c>
      <c r="BO22" s="53">
        <f t="shared" si="39"/>
      </c>
      <c r="BP22" s="50">
        <f t="shared" si="40"/>
      </c>
      <c r="BQ22" s="23"/>
      <c r="BR22" s="112">
        <f>TRAITEMENT!CJ22</f>
      </c>
      <c r="BS22" s="49">
        <f t="shared" si="41"/>
      </c>
      <c r="BT22" s="53">
        <f t="shared" si="42"/>
      </c>
      <c r="BU22" s="50">
        <f t="shared" si="43"/>
      </c>
      <c r="BV22" s="23"/>
      <c r="BW22" s="112">
        <f>TRAITEMENT!CO22</f>
      </c>
      <c r="BX22" s="49">
        <f t="shared" si="44"/>
      </c>
      <c r="BY22" s="53">
        <f t="shared" si="45"/>
      </c>
      <c r="BZ22" s="50">
        <f t="shared" si="46"/>
      </c>
      <c r="CA22" s="23"/>
      <c r="CB22" s="112">
        <f>TRAITEMENT!CT22</f>
      </c>
      <c r="CC22" s="49">
        <f t="shared" si="47"/>
      </c>
      <c r="CD22" s="53">
        <f t="shared" si="48"/>
      </c>
      <c r="CE22" s="50">
        <f t="shared" si="49"/>
      </c>
      <c r="CF22" s="23"/>
      <c r="CG22" s="112">
        <f>TRAITEMENT!CY22</f>
      </c>
      <c r="CH22" s="49">
        <f t="shared" si="50"/>
      </c>
      <c r="CI22" s="53">
        <f t="shared" si="51"/>
      </c>
      <c r="CJ22" s="50">
        <f t="shared" si="52"/>
      </c>
    </row>
    <row r="23" spans="1:88" ht="12" customHeight="1">
      <c r="A23" s="18">
        <f>IF(SAISIES!A23&lt;&gt;"",SAISIES!A23,"")</f>
      </c>
      <c r="B23" s="195">
        <f>IF(SAISIES!B23&lt;&gt;"",SAISIES!B23,"")</f>
      </c>
      <c r="C23" s="195">
        <f>IF(SAISIES!C23&lt;&gt;"",SAISIES!C23,"")</f>
      </c>
      <c r="D23" s="110">
        <f>TRAITEMENT!G23</f>
      </c>
      <c r="E23" s="49">
        <f t="shared" si="0"/>
      </c>
      <c r="F23" s="53">
        <f t="shared" si="1"/>
      </c>
      <c r="G23" s="50">
        <f t="shared" si="2"/>
      </c>
      <c r="H23" s="99">
        <f>TRAITEMENT!J23</f>
      </c>
      <c r="I23" s="49">
        <f t="shared" si="53"/>
      </c>
      <c r="J23" s="53">
        <f t="shared" si="54"/>
      </c>
      <c r="K23" s="50">
        <f t="shared" si="3"/>
      </c>
      <c r="L23" s="18">
        <f t="shared" si="4"/>
      </c>
      <c r="M23" s="195">
        <f>IF(SAISIES!$B23&lt;&gt;"",SAISIES!$B23,"")</f>
      </c>
      <c r="N23" s="195">
        <f>IF(SAISIES!$C23&lt;&gt;"",SAISIES!$C23,"")</f>
      </c>
      <c r="O23" s="111">
        <f>TRAITEMENT!P23</f>
      </c>
      <c r="P23" s="49">
        <f t="shared" si="5"/>
      </c>
      <c r="Q23" s="53">
        <f t="shared" si="6"/>
      </c>
      <c r="R23" s="50">
        <f t="shared" si="7"/>
      </c>
      <c r="S23" s="111">
        <f>TRAITEMENT!V23</f>
      </c>
      <c r="T23" s="49">
        <f t="shared" si="8"/>
      </c>
      <c r="U23" s="53">
        <f t="shared" si="9"/>
      </c>
      <c r="V23" s="50">
        <f t="shared" si="10"/>
      </c>
      <c r="W23" s="103">
        <f>TRAITEMENT!Y23</f>
      </c>
      <c r="X23" s="49">
        <f t="shared" si="11"/>
      </c>
      <c r="Y23" s="53">
        <f t="shared" si="12"/>
      </c>
      <c r="Z23" s="50">
        <f t="shared" si="13"/>
      </c>
      <c r="AA23" s="111">
        <f>TRAITEMENT!AC23</f>
      </c>
      <c r="AB23" s="49">
        <f t="shared" si="14"/>
      </c>
      <c r="AC23" s="53">
        <f t="shared" si="15"/>
      </c>
      <c r="AD23" s="50">
        <f t="shared" si="16"/>
      </c>
      <c r="AE23" s="103">
        <f>TRAITEMENT!AH23</f>
      </c>
      <c r="AF23" s="49">
        <f t="shared" si="17"/>
      </c>
      <c r="AG23" s="53">
        <f t="shared" si="18"/>
      </c>
      <c r="AH23" s="50">
        <f t="shared" si="19"/>
      </c>
      <c r="AI23" s="18">
        <f t="shared" si="20"/>
      </c>
      <c r="AJ23" s="195">
        <f>IF(SAISIES!$B23&lt;&gt;"",SAISIES!$B23,"")</f>
      </c>
      <c r="AK23" s="195">
        <f>IF(SAISIES!$C23&lt;&gt;"",SAISIES!$C23,"")</f>
      </c>
      <c r="AL23" s="110">
        <f>TRAITEMENT!AT23</f>
      </c>
      <c r="AM23" s="49">
        <f t="shared" si="21"/>
      </c>
      <c r="AN23" s="53">
        <f t="shared" si="22"/>
      </c>
      <c r="AO23" s="50">
        <f t="shared" si="23"/>
      </c>
      <c r="AP23" s="99">
        <f>TRAITEMENT!BC23</f>
      </c>
      <c r="AQ23" s="49">
        <f t="shared" si="24"/>
      </c>
      <c r="AR23" s="53">
        <f t="shared" si="25"/>
      </c>
      <c r="AS23" s="50">
        <f t="shared" si="26"/>
      </c>
      <c r="AT23" s="18">
        <f t="shared" si="27"/>
      </c>
      <c r="AU23" s="196">
        <f t="shared" si="55"/>
      </c>
      <c r="AV23" s="196">
        <f t="shared" si="56"/>
      </c>
      <c r="AW23" s="103">
        <f>TRAITEMENT!BK23</f>
      </c>
      <c r="AX23" s="49">
        <f t="shared" si="28"/>
      </c>
      <c r="AY23" s="53">
        <f t="shared" si="29"/>
      </c>
      <c r="AZ23" s="50">
        <f t="shared" si="30"/>
      </c>
      <c r="BA23" s="103">
        <f>TRAITEMENT!BO23</f>
      </c>
      <c r="BB23" s="49">
        <f t="shared" si="31"/>
      </c>
      <c r="BC23" s="53">
        <f t="shared" si="32"/>
      </c>
      <c r="BD23" s="50">
        <f t="shared" si="33"/>
      </c>
      <c r="BE23" s="103">
        <f>TRAITEMENT!BW23</f>
      </c>
      <c r="BF23" s="49">
        <f t="shared" si="34"/>
      </c>
      <c r="BG23" s="53">
        <f t="shared" si="35"/>
      </c>
      <c r="BH23" s="50">
        <f t="shared" si="36"/>
      </c>
      <c r="BI23" s="18">
        <f t="shared" si="37"/>
      </c>
      <c r="BJ23" s="196">
        <f t="shared" si="57"/>
      </c>
      <c r="BK23" s="196">
        <f t="shared" si="58"/>
      </c>
      <c r="BL23" s="23"/>
      <c r="BM23" s="112">
        <f>TRAITEMENT!CE23</f>
      </c>
      <c r="BN23" s="49">
        <f t="shared" si="38"/>
      </c>
      <c r="BO23" s="53">
        <f t="shared" si="39"/>
      </c>
      <c r="BP23" s="50">
        <f t="shared" si="40"/>
      </c>
      <c r="BQ23" s="23"/>
      <c r="BR23" s="112">
        <f>TRAITEMENT!CJ23</f>
      </c>
      <c r="BS23" s="49">
        <f t="shared" si="41"/>
      </c>
      <c r="BT23" s="53">
        <f t="shared" si="42"/>
      </c>
      <c r="BU23" s="50">
        <f t="shared" si="43"/>
      </c>
      <c r="BV23" s="23"/>
      <c r="BW23" s="112">
        <f>TRAITEMENT!CO23</f>
      </c>
      <c r="BX23" s="49">
        <f t="shared" si="44"/>
      </c>
      <c r="BY23" s="53">
        <f t="shared" si="45"/>
      </c>
      <c r="BZ23" s="50">
        <f t="shared" si="46"/>
      </c>
      <c r="CA23" s="23"/>
      <c r="CB23" s="112">
        <f>TRAITEMENT!CT23</f>
      </c>
      <c r="CC23" s="49">
        <f t="shared" si="47"/>
      </c>
      <c r="CD23" s="53">
        <f t="shared" si="48"/>
      </c>
      <c r="CE23" s="50">
        <f t="shared" si="49"/>
      </c>
      <c r="CF23" s="23"/>
      <c r="CG23" s="112">
        <f>TRAITEMENT!CY23</f>
      </c>
      <c r="CH23" s="49">
        <f t="shared" si="50"/>
      </c>
      <c r="CI23" s="53">
        <f t="shared" si="51"/>
      </c>
      <c r="CJ23" s="50">
        <f t="shared" si="52"/>
      </c>
    </row>
    <row r="24" spans="1:88" ht="12" customHeight="1">
      <c r="A24" s="18">
        <f>IF(SAISIES!A24&lt;&gt;"",SAISIES!A24,"")</f>
      </c>
      <c r="B24" s="195">
        <f>IF(SAISIES!B24&lt;&gt;"",SAISIES!B24,"")</f>
      </c>
      <c r="C24" s="195">
        <f>IF(SAISIES!C24&lt;&gt;"",SAISIES!C24,"")</f>
      </c>
      <c r="D24" s="110">
        <f>TRAITEMENT!G24</f>
      </c>
      <c r="E24" s="49">
        <f t="shared" si="0"/>
      </c>
      <c r="F24" s="53">
        <f t="shared" si="1"/>
      </c>
      <c r="G24" s="50">
        <f t="shared" si="2"/>
      </c>
      <c r="H24" s="99">
        <f>TRAITEMENT!J24</f>
      </c>
      <c r="I24" s="49">
        <f t="shared" si="53"/>
      </c>
      <c r="J24" s="53">
        <f t="shared" si="54"/>
      </c>
      <c r="K24" s="50">
        <f t="shared" si="3"/>
      </c>
      <c r="L24" s="18">
        <f t="shared" si="4"/>
      </c>
      <c r="M24" s="195">
        <f>IF(SAISIES!$B24&lt;&gt;"",SAISIES!$B24,"")</f>
      </c>
      <c r="N24" s="195">
        <f>IF(SAISIES!$C24&lt;&gt;"",SAISIES!$C24,"")</f>
      </c>
      <c r="O24" s="111">
        <f>TRAITEMENT!P24</f>
      </c>
      <c r="P24" s="49">
        <f t="shared" si="5"/>
      </c>
      <c r="Q24" s="53">
        <f t="shared" si="6"/>
      </c>
      <c r="R24" s="50">
        <f t="shared" si="7"/>
      </c>
      <c r="S24" s="111">
        <f>TRAITEMENT!V24</f>
      </c>
      <c r="T24" s="49">
        <f t="shared" si="8"/>
      </c>
      <c r="U24" s="53">
        <f t="shared" si="9"/>
      </c>
      <c r="V24" s="50">
        <f t="shared" si="10"/>
      </c>
      <c r="W24" s="103">
        <f>TRAITEMENT!Y24</f>
      </c>
      <c r="X24" s="49">
        <f t="shared" si="11"/>
      </c>
      <c r="Y24" s="53">
        <f t="shared" si="12"/>
      </c>
      <c r="Z24" s="50">
        <f t="shared" si="13"/>
      </c>
      <c r="AA24" s="111">
        <f>TRAITEMENT!AC24</f>
      </c>
      <c r="AB24" s="49">
        <f t="shared" si="14"/>
      </c>
      <c r="AC24" s="53">
        <f t="shared" si="15"/>
      </c>
      <c r="AD24" s="50">
        <f t="shared" si="16"/>
      </c>
      <c r="AE24" s="103">
        <f>TRAITEMENT!AH24</f>
      </c>
      <c r="AF24" s="49">
        <f t="shared" si="17"/>
      </c>
      <c r="AG24" s="53">
        <f t="shared" si="18"/>
      </c>
      <c r="AH24" s="50">
        <f t="shared" si="19"/>
      </c>
      <c r="AI24" s="18">
        <f t="shared" si="20"/>
      </c>
      <c r="AJ24" s="195">
        <f>IF(SAISIES!$B24&lt;&gt;"",SAISIES!$B24,"")</f>
      </c>
      <c r="AK24" s="195">
        <f>IF(SAISIES!$C24&lt;&gt;"",SAISIES!$C24,"")</f>
      </c>
      <c r="AL24" s="110">
        <f>TRAITEMENT!AT24</f>
      </c>
      <c r="AM24" s="49">
        <f t="shared" si="21"/>
      </c>
      <c r="AN24" s="53">
        <f t="shared" si="22"/>
      </c>
      <c r="AO24" s="50">
        <f t="shared" si="23"/>
      </c>
      <c r="AP24" s="99">
        <f>TRAITEMENT!BC24</f>
      </c>
      <c r="AQ24" s="49">
        <f t="shared" si="24"/>
      </c>
      <c r="AR24" s="53">
        <f t="shared" si="25"/>
      </c>
      <c r="AS24" s="50">
        <f t="shared" si="26"/>
      </c>
      <c r="AT24" s="18">
        <f t="shared" si="27"/>
      </c>
      <c r="AU24" s="196">
        <f t="shared" si="55"/>
      </c>
      <c r="AV24" s="196">
        <f t="shared" si="56"/>
      </c>
      <c r="AW24" s="103">
        <f>TRAITEMENT!BK24</f>
      </c>
      <c r="AX24" s="49">
        <f t="shared" si="28"/>
      </c>
      <c r="AY24" s="53">
        <f t="shared" si="29"/>
      </c>
      <c r="AZ24" s="50">
        <f t="shared" si="30"/>
      </c>
      <c r="BA24" s="103">
        <f>TRAITEMENT!BO24</f>
      </c>
      <c r="BB24" s="49">
        <f t="shared" si="31"/>
      </c>
      <c r="BC24" s="53">
        <f t="shared" si="32"/>
      </c>
      <c r="BD24" s="50">
        <f t="shared" si="33"/>
      </c>
      <c r="BE24" s="103">
        <f>TRAITEMENT!BW24</f>
      </c>
      <c r="BF24" s="49">
        <f t="shared" si="34"/>
      </c>
      <c r="BG24" s="53">
        <f t="shared" si="35"/>
      </c>
      <c r="BH24" s="50">
        <f t="shared" si="36"/>
      </c>
      <c r="BI24" s="18">
        <f t="shared" si="37"/>
      </c>
      <c r="BJ24" s="196">
        <f t="shared" si="57"/>
      </c>
      <c r="BK24" s="196">
        <f t="shared" si="58"/>
      </c>
      <c r="BL24" s="23"/>
      <c r="BM24" s="112">
        <f>TRAITEMENT!CE24</f>
      </c>
      <c r="BN24" s="49">
        <f t="shared" si="38"/>
      </c>
      <c r="BO24" s="53">
        <f t="shared" si="39"/>
      </c>
      <c r="BP24" s="50">
        <f t="shared" si="40"/>
      </c>
      <c r="BQ24" s="23"/>
      <c r="BR24" s="112">
        <f>TRAITEMENT!CJ24</f>
      </c>
      <c r="BS24" s="49">
        <f t="shared" si="41"/>
      </c>
      <c r="BT24" s="53">
        <f t="shared" si="42"/>
      </c>
      <c r="BU24" s="50">
        <f t="shared" si="43"/>
      </c>
      <c r="BV24" s="23"/>
      <c r="BW24" s="112">
        <f>TRAITEMENT!CO24</f>
      </c>
      <c r="BX24" s="49">
        <f t="shared" si="44"/>
      </c>
      <c r="BY24" s="53">
        <f t="shared" si="45"/>
      </c>
      <c r="BZ24" s="50">
        <f t="shared" si="46"/>
      </c>
      <c r="CA24" s="23"/>
      <c r="CB24" s="112">
        <f>TRAITEMENT!CT24</f>
      </c>
      <c r="CC24" s="49">
        <f t="shared" si="47"/>
      </c>
      <c r="CD24" s="53">
        <f t="shared" si="48"/>
      </c>
      <c r="CE24" s="50">
        <f t="shared" si="49"/>
      </c>
      <c r="CF24" s="23"/>
      <c r="CG24" s="112">
        <f>TRAITEMENT!CY24</f>
      </c>
      <c r="CH24" s="49">
        <f t="shared" si="50"/>
      </c>
      <c r="CI24" s="53">
        <f t="shared" si="51"/>
      </c>
      <c r="CJ24" s="50">
        <f t="shared" si="52"/>
      </c>
    </row>
    <row r="25" spans="1:88" ht="12" customHeight="1">
      <c r="A25" s="18">
        <f>IF(SAISIES!A25&lt;&gt;"",SAISIES!A25,"")</f>
      </c>
      <c r="B25" s="195">
        <f>IF(SAISIES!B25&lt;&gt;"",SAISIES!B25,"")</f>
      </c>
      <c r="C25" s="195">
        <f>IF(SAISIES!C25&lt;&gt;"",SAISIES!C25,"")</f>
      </c>
      <c r="D25" s="110">
        <f>TRAITEMENT!G25</f>
      </c>
      <c r="E25" s="49">
        <f t="shared" si="0"/>
      </c>
      <c r="F25" s="53">
        <f t="shared" si="1"/>
      </c>
      <c r="G25" s="50">
        <f t="shared" si="2"/>
      </c>
      <c r="H25" s="99">
        <f>TRAITEMENT!J25</f>
      </c>
      <c r="I25" s="49">
        <f t="shared" si="53"/>
      </c>
      <c r="J25" s="53">
        <f t="shared" si="54"/>
      </c>
      <c r="K25" s="50">
        <f t="shared" si="3"/>
      </c>
      <c r="L25" s="18">
        <f t="shared" si="4"/>
      </c>
      <c r="M25" s="195">
        <f>IF(SAISIES!$B25&lt;&gt;"",SAISIES!$B25,"")</f>
      </c>
      <c r="N25" s="195">
        <f>IF(SAISIES!$C25&lt;&gt;"",SAISIES!$C25,"")</f>
      </c>
      <c r="O25" s="111">
        <f>TRAITEMENT!P25</f>
      </c>
      <c r="P25" s="49">
        <f t="shared" si="5"/>
      </c>
      <c r="Q25" s="53">
        <f t="shared" si="6"/>
      </c>
      <c r="R25" s="50">
        <f t="shared" si="7"/>
      </c>
      <c r="S25" s="111">
        <f>TRAITEMENT!V25</f>
      </c>
      <c r="T25" s="49">
        <f t="shared" si="8"/>
      </c>
      <c r="U25" s="53">
        <f t="shared" si="9"/>
      </c>
      <c r="V25" s="50">
        <f t="shared" si="10"/>
      </c>
      <c r="W25" s="103">
        <f>TRAITEMENT!Y25</f>
      </c>
      <c r="X25" s="49">
        <f t="shared" si="11"/>
      </c>
      <c r="Y25" s="53">
        <f t="shared" si="12"/>
      </c>
      <c r="Z25" s="50">
        <f t="shared" si="13"/>
      </c>
      <c r="AA25" s="111">
        <f>TRAITEMENT!AC25</f>
      </c>
      <c r="AB25" s="49">
        <f t="shared" si="14"/>
      </c>
      <c r="AC25" s="53">
        <f t="shared" si="15"/>
      </c>
      <c r="AD25" s="50">
        <f t="shared" si="16"/>
      </c>
      <c r="AE25" s="103">
        <f>TRAITEMENT!AH25</f>
      </c>
      <c r="AF25" s="49">
        <f t="shared" si="17"/>
      </c>
      <c r="AG25" s="53">
        <f t="shared" si="18"/>
      </c>
      <c r="AH25" s="50">
        <f t="shared" si="19"/>
      </c>
      <c r="AI25" s="18">
        <f t="shared" si="20"/>
      </c>
      <c r="AJ25" s="195">
        <f>IF(SAISIES!$B25&lt;&gt;"",SAISIES!$B25,"")</f>
      </c>
      <c r="AK25" s="195">
        <f>IF(SAISIES!$C25&lt;&gt;"",SAISIES!$C25,"")</f>
      </c>
      <c r="AL25" s="110">
        <f>TRAITEMENT!AT25</f>
      </c>
      <c r="AM25" s="49">
        <f t="shared" si="21"/>
      </c>
      <c r="AN25" s="53">
        <f t="shared" si="22"/>
      </c>
      <c r="AO25" s="50">
        <f t="shared" si="23"/>
      </c>
      <c r="AP25" s="99">
        <f>TRAITEMENT!BC25</f>
      </c>
      <c r="AQ25" s="49">
        <f t="shared" si="24"/>
      </c>
      <c r="AR25" s="53">
        <f t="shared" si="25"/>
      </c>
      <c r="AS25" s="50">
        <f t="shared" si="26"/>
      </c>
      <c r="AT25" s="18">
        <f t="shared" si="27"/>
      </c>
      <c r="AU25" s="196">
        <f t="shared" si="55"/>
      </c>
      <c r="AV25" s="196">
        <f t="shared" si="56"/>
      </c>
      <c r="AW25" s="103">
        <f>TRAITEMENT!BK25</f>
      </c>
      <c r="AX25" s="49">
        <f t="shared" si="28"/>
      </c>
      <c r="AY25" s="53">
        <f t="shared" si="29"/>
      </c>
      <c r="AZ25" s="50">
        <f t="shared" si="30"/>
      </c>
      <c r="BA25" s="103">
        <f>TRAITEMENT!BO25</f>
      </c>
      <c r="BB25" s="49">
        <f t="shared" si="31"/>
      </c>
      <c r="BC25" s="53">
        <f t="shared" si="32"/>
      </c>
      <c r="BD25" s="50">
        <f t="shared" si="33"/>
      </c>
      <c r="BE25" s="103">
        <f>TRAITEMENT!BW25</f>
      </c>
      <c r="BF25" s="49">
        <f t="shared" si="34"/>
      </c>
      <c r="BG25" s="53">
        <f t="shared" si="35"/>
      </c>
      <c r="BH25" s="50">
        <f t="shared" si="36"/>
      </c>
      <c r="BI25" s="18">
        <f t="shared" si="37"/>
      </c>
      <c r="BJ25" s="196">
        <f t="shared" si="57"/>
      </c>
      <c r="BK25" s="196">
        <f t="shared" si="58"/>
      </c>
      <c r="BL25" s="23"/>
      <c r="BM25" s="112">
        <f>TRAITEMENT!CE25</f>
      </c>
      <c r="BN25" s="49">
        <f t="shared" si="38"/>
      </c>
      <c r="BO25" s="53">
        <f t="shared" si="39"/>
      </c>
      <c r="BP25" s="50">
        <f t="shared" si="40"/>
      </c>
      <c r="BQ25" s="23"/>
      <c r="BR25" s="112">
        <f>TRAITEMENT!CJ25</f>
      </c>
      <c r="BS25" s="49">
        <f t="shared" si="41"/>
      </c>
      <c r="BT25" s="53">
        <f t="shared" si="42"/>
      </c>
      <c r="BU25" s="50">
        <f t="shared" si="43"/>
      </c>
      <c r="BV25" s="23"/>
      <c r="BW25" s="112">
        <f>TRAITEMENT!CO25</f>
      </c>
      <c r="BX25" s="49">
        <f t="shared" si="44"/>
      </c>
      <c r="BY25" s="53">
        <f t="shared" si="45"/>
      </c>
      <c r="BZ25" s="50">
        <f t="shared" si="46"/>
      </c>
      <c r="CA25" s="23"/>
      <c r="CB25" s="112">
        <f>TRAITEMENT!CT25</f>
      </c>
      <c r="CC25" s="49">
        <f t="shared" si="47"/>
      </c>
      <c r="CD25" s="53">
        <f t="shared" si="48"/>
      </c>
      <c r="CE25" s="50">
        <f t="shared" si="49"/>
      </c>
      <c r="CF25" s="23"/>
      <c r="CG25" s="112">
        <f>TRAITEMENT!CY25</f>
      </c>
      <c r="CH25" s="49">
        <f t="shared" si="50"/>
      </c>
      <c r="CI25" s="53">
        <f t="shared" si="51"/>
      </c>
      <c r="CJ25" s="50">
        <f t="shared" si="52"/>
      </c>
    </row>
    <row r="26" spans="1:88" ht="12" customHeight="1">
      <c r="A26" s="18">
        <f>IF(SAISIES!A26&lt;&gt;"",SAISIES!A26,"")</f>
      </c>
      <c r="B26" s="195">
        <f>IF(SAISIES!B26&lt;&gt;"",SAISIES!B26,"")</f>
      </c>
      <c r="C26" s="195">
        <f>IF(SAISIES!C26&lt;&gt;"",SAISIES!C26,"")</f>
      </c>
      <c r="D26" s="110">
        <f>TRAITEMENT!G26</f>
      </c>
      <c r="E26" s="49">
        <f t="shared" si="0"/>
      </c>
      <c r="F26" s="53">
        <f t="shared" si="1"/>
      </c>
      <c r="G26" s="50">
        <f t="shared" si="2"/>
      </c>
      <c r="H26" s="99">
        <f>TRAITEMENT!J26</f>
      </c>
      <c r="I26" s="49">
        <f t="shared" si="53"/>
      </c>
      <c r="J26" s="53">
        <f t="shared" si="54"/>
      </c>
      <c r="K26" s="50">
        <f t="shared" si="3"/>
      </c>
      <c r="L26" s="18">
        <f t="shared" si="4"/>
      </c>
      <c r="M26" s="195">
        <f>IF(SAISIES!$B26&lt;&gt;"",SAISIES!$B26,"")</f>
      </c>
      <c r="N26" s="195">
        <f>IF(SAISIES!$C26&lt;&gt;"",SAISIES!$C26,"")</f>
      </c>
      <c r="O26" s="111">
        <f>TRAITEMENT!P26</f>
      </c>
      <c r="P26" s="49">
        <f t="shared" si="5"/>
      </c>
      <c r="Q26" s="53">
        <f t="shared" si="6"/>
      </c>
      <c r="R26" s="50">
        <f t="shared" si="7"/>
      </c>
      <c r="S26" s="111">
        <f>TRAITEMENT!V26</f>
      </c>
      <c r="T26" s="49">
        <f t="shared" si="8"/>
      </c>
      <c r="U26" s="53">
        <f t="shared" si="9"/>
      </c>
      <c r="V26" s="50">
        <f t="shared" si="10"/>
      </c>
      <c r="W26" s="103">
        <f>TRAITEMENT!Y26</f>
      </c>
      <c r="X26" s="49">
        <f t="shared" si="11"/>
      </c>
      <c r="Y26" s="53">
        <f t="shared" si="12"/>
      </c>
      <c r="Z26" s="50">
        <f t="shared" si="13"/>
      </c>
      <c r="AA26" s="111">
        <f>TRAITEMENT!AC26</f>
      </c>
      <c r="AB26" s="49">
        <f t="shared" si="14"/>
      </c>
      <c r="AC26" s="53">
        <f t="shared" si="15"/>
      </c>
      <c r="AD26" s="50">
        <f t="shared" si="16"/>
      </c>
      <c r="AE26" s="103">
        <f>TRAITEMENT!AH26</f>
      </c>
      <c r="AF26" s="49">
        <f t="shared" si="17"/>
      </c>
      <c r="AG26" s="53">
        <f t="shared" si="18"/>
      </c>
      <c r="AH26" s="50">
        <f t="shared" si="19"/>
      </c>
      <c r="AI26" s="18">
        <f t="shared" si="20"/>
      </c>
      <c r="AJ26" s="195">
        <f>IF(SAISIES!$B26&lt;&gt;"",SAISIES!$B26,"")</f>
      </c>
      <c r="AK26" s="195">
        <f>IF(SAISIES!$C26&lt;&gt;"",SAISIES!$C26,"")</f>
      </c>
      <c r="AL26" s="110">
        <f>TRAITEMENT!AT26</f>
      </c>
      <c r="AM26" s="49">
        <f t="shared" si="21"/>
      </c>
      <c r="AN26" s="53">
        <f t="shared" si="22"/>
      </c>
      <c r="AO26" s="50">
        <f t="shared" si="23"/>
      </c>
      <c r="AP26" s="99">
        <f>TRAITEMENT!BC26</f>
      </c>
      <c r="AQ26" s="49">
        <f t="shared" si="24"/>
      </c>
      <c r="AR26" s="53">
        <f t="shared" si="25"/>
      </c>
      <c r="AS26" s="50">
        <f t="shared" si="26"/>
      </c>
      <c r="AT26" s="18">
        <f t="shared" si="27"/>
      </c>
      <c r="AU26" s="196">
        <f t="shared" si="55"/>
      </c>
      <c r="AV26" s="196">
        <f t="shared" si="56"/>
      </c>
      <c r="AW26" s="103">
        <f>TRAITEMENT!BK26</f>
      </c>
      <c r="AX26" s="49">
        <f t="shared" si="28"/>
      </c>
      <c r="AY26" s="53">
        <f t="shared" si="29"/>
      </c>
      <c r="AZ26" s="50">
        <f t="shared" si="30"/>
      </c>
      <c r="BA26" s="103">
        <f>TRAITEMENT!BO26</f>
      </c>
      <c r="BB26" s="49">
        <f t="shared" si="31"/>
      </c>
      <c r="BC26" s="53">
        <f t="shared" si="32"/>
      </c>
      <c r="BD26" s="50">
        <f t="shared" si="33"/>
      </c>
      <c r="BE26" s="103">
        <f>TRAITEMENT!BW26</f>
      </c>
      <c r="BF26" s="49">
        <f t="shared" si="34"/>
      </c>
      <c r="BG26" s="53">
        <f t="shared" si="35"/>
      </c>
      <c r="BH26" s="50">
        <f t="shared" si="36"/>
      </c>
      <c r="BI26" s="18">
        <f t="shared" si="37"/>
      </c>
      <c r="BJ26" s="196">
        <f t="shared" si="57"/>
      </c>
      <c r="BK26" s="196">
        <f t="shared" si="58"/>
      </c>
      <c r="BL26" s="23"/>
      <c r="BM26" s="112">
        <f>TRAITEMENT!CE26</f>
      </c>
      <c r="BN26" s="49">
        <f t="shared" si="38"/>
      </c>
      <c r="BO26" s="53">
        <f t="shared" si="39"/>
      </c>
      <c r="BP26" s="50">
        <f t="shared" si="40"/>
      </c>
      <c r="BQ26" s="23"/>
      <c r="BR26" s="112">
        <f>TRAITEMENT!CJ26</f>
      </c>
      <c r="BS26" s="49">
        <f t="shared" si="41"/>
      </c>
      <c r="BT26" s="53">
        <f t="shared" si="42"/>
      </c>
      <c r="BU26" s="50">
        <f t="shared" si="43"/>
      </c>
      <c r="BV26" s="23"/>
      <c r="BW26" s="112">
        <f>TRAITEMENT!CO26</f>
      </c>
      <c r="BX26" s="49">
        <f t="shared" si="44"/>
      </c>
      <c r="BY26" s="53">
        <f t="shared" si="45"/>
      </c>
      <c r="BZ26" s="50">
        <f t="shared" si="46"/>
      </c>
      <c r="CA26" s="23"/>
      <c r="CB26" s="112">
        <f>TRAITEMENT!CT26</f>
      </c>
      <c r="CC26" s="49">
        <f t="shared" si="47"/>
      </c>
      <c r="CD26" s="53">
        <f t="shared" si="48"/>
      </c>
      <c r="CE26" s="50">
        <f t="shared" si="49"/>
      </c>
      <c r="CF26" s="23"/>
      <c r="CG26" s="112">
        <f>TRAITEMENT!CY26</f>
      </c>
      <c r="CH26" s="49">
        <f t="shared" si="50"/>
      </c>
      <c r="CI26" s="53">
        <f t="shared" si="51"/>
      </c>
      <c r="CJ26" s="50">
        <f t="shared" si="52"/>
      </c>
    </row>
    <row r="27" spans="1:88" ht="12" customHeight="1">
      <c r="A27" s="18">
        <f>IF(SAISIES!A27&lt;&gt;"",SAISIES!A27,"")</f>
      </c>
      <c r="B27" s="195">
        <f>IF(SAISIES!B27&lt;&gt;"",SAISIES!B27,"")</f>
      </c>
      <c r="C27" s="195">
        <f>IF(SAISIES!C27&lt;&gt;"",SAISIES!C27,"")</f>
      </c>
      <c r="D27" s="110">
        <f>TRAITEMENT!G27</f>
      </c>
      <c r="E27" s="49">
        <f t="shared" si="0"/>
      </c>
      <c r="F27" s="53">
        <f t="shared" si="1"/>
      </c>
      <c r="G27" s="50">
        <f t="shared" si="2"/>
      </c>
      <c r="H27" s="99">
        <f>TRAITEMENT!J27</f>
      </c>
      <c r="I27" s="49">
        <f t="shared" si="53"/>
      </c>
      <c r="J27" s="53">
        <f t="shared" si="54"/>
      </c>
      <c r="K27" s="50">
        <f t="shared" si="3"/>
      </c>
      <c r="L27" s="18">
        <f t="shared" si="4"/>
      </c>
      <c r="M27" s="195">
        <f>IF(SAISIES!$B27&lt;&gt;"",SAISIES!$B27,"")</f>
      </c>
      <c r="N27" s="195">
        <f>IF(SAISIES!$C27&lt;&gt;"",SAISIES!$C27,"")</f>
      </c>
      <c r="O27" s="111">
        <f>TRAITEMENT!P27</f>
      </c>
      <c r="P27" s="49">
        <f t="shared" si="5"/>
      </c>
      <c r="Q27" s="53">
        <f t="shared" si="6"/>
      </c>
      <c r="R27" s="50">
        <f t="shared" si="7"/>
      </c>
      <c r="S27" s="111">
        <f>TRAITEMENT!V27</f>
      </c>
      <c r="T27" s="49">
        <f t="shared" si="8"/>
      </c>
      <c r="U27" s="53">
        <f t="shared" si="9"/>
      </c>
      <c r="V27" s="50">
        <f t="shared" si="10"/>
      </c>
      <c r="W27" s="103">
        <f>TRAITEMENT!Y27</f>
      </c>
      <c r="X27" s="49">
        <f t="shared" si="11"/>
      </c>
      <c r="Y27" s="53">
        <f t="shared" si="12"/>
      </c>
      <c r="Z27" s="50">
        <f t="shared" si="13"/>
      </c>
      <c r="AA27" s="111">
        <f>TRAITEMENT!AC27</f>
      </c>
      <c r="AB27" s="49">
        <f t="shared" si="14"/>
      </c>
      <c r="AC27" s="53">
        <f t="shared" si="15"/>
      </c>
      <c r="AD27" s="50">
        <f t="shared" si="16"/>
      </c>
      <c r="AE27" s="103">
        <f>TRAITEMENT!AH27</f>
      </c>
      <c r="AF27" s="49">
        <f t="shared" si="17"/>
      </c>
      <c r="AG27" s="53">
        <f t="shared" si="18"/>
      </c>
      <c r="AH27" s="50">
        <f t="shared" si="19"/>
      </c>
      <c r="AI27" s="18">
        <f t="shared" si="20"/>
      </c>
      <c r="AJ27" s="195">
        <f>IF(SAISIES!$B27&lt;&gt;"",SAISIES!$B27,"")</f>
      </c>
      <c r="AK27" s="195">
        <f>IF(SAISIES!$C27&lt;&gt;"",SAISIES!$C27,"")</f>
      </c>
      <c r="AL27" s="110">
        <f>TRAITEMENT!AT27</f>
      </c>
      <c r="AM27" s="49">
        <f t="shared" si="21"/>
      </c>
      <c r="AN27" s="53">
        <f t="shared" si="22"/>
      </c>
      <c r="AO27" s="50">
        <f t="shared" si="23"/>
      </c>
      <c r="AP27" s="99">
        <f>TRAITEMENT!BC27</f>
      </c>
      <c r="AQ27" s="49">
        <f t="shared" si="24"/>
      </c>
      <c r="AR27" s="53">
        <f t="shared" si="25"/>
      </c>
      <c r="AS27" s="50">
        <f t="shared" si="26"/>
      </c>
      <c r="AT27" s="18">
        <f t="shared" si="27"/>
      </c>
      <c r="AU27" s="196">
        <f t="shared" si="55"/>
      </c>
      <c r="AV27" s="196">
        <f t="shared" si="56"/>
      </c>
      <c r="AW27" s="103">
        <f>TRAITEMENT!BK27</f>
      </c>
      <c r="AX27" s="49">
        <f t="shared" si="28"/>
      </c>
      <c r="AY27" s="53">
        <f t="shared" si="29"/>
      </c>
      <c r="AZ27" s="50">
        <f t="shared" si="30"/>
      </c>
      <c r="BA27" s="103">
        <f>TRAITEMENT!BO27</f>
      </c>
      <c r="BB27" s="49">
        <f t="shared" si="31"/>
      </c>
      <c r="BC27" s="53">
        <f t="shared" si="32"/>
      </c>
      <c r="BD27" s="50">
        <f t="shared" si="33"/>
      </c>
      <c r="BE27" s="103">
        <f>TRAITEMENT!BW27</f>
      </c>
      <c r="BF27" s="49">
        <f t="shared" si="34"/>
      </c>
      <c r="BG27" s="53">
        <f t="shared" si="35"/>
      </c>
      <c r="BH27" s="50">
        <f t="shared" si="36"/>
      </c>
      <c r="BI27" s="18">
        <f t="shared" si="37"/>
      </c>
      <c r="BJ27" s="196">
        <f t="shared" si="57"/>
      </c>
      <c r="BK27" s="196">
        <f t="shared" si="58"/>
      </c>
      <c r="BL27" s="23"/>
      <c r="BM27" s="112">
        <f>TRAITEMENT!CE27</f>
      </c>
      <c r="BN27" s="49">
        <f t="shared" si="38"/>
      </c>
      <c r="BO27" s="53">
        <f t="shared" si="39"/>
      </c>
      <c r="BP27" s="50">
        <f t="shared" si="40"/>
      </c>
      <c r="BQ27" s="23"/>
      <c r="BR27" s="112">
        <f>TRAITEMENT!CJ27</f>
      </c>
      <c r="BS27" s="49">
        <f t="shared" si="41"/>
      </c>
      <c r="BT27" s="53">
        <f t="shared" si="42"/>
      </c>
      <c r="BU27" s="50">
        <f t="shared" si="43"/>
      </c>
      <c r="BV27" s="23"/>
      <c r="BW27" s="112">
        <f>TRAITEMENT!CO27</f>
      </c>
      <c r="BX27" s="49">
        <f t="shared" si="44"/>
      </c>
      <c r="BY27" s="53">
        <f t="shared" si="45"/>
      </c>
      <c r="BZ27" s="50">
        <f t="shared" si="46"/>
      </c>
      <c r="CA27" s="23"/>
      <c r="CB27" s="112">
        <f>TRAITEMENT!CT27</f>
      </c>
      <c r="CC27" s="49">
        <f t="shared" si="47"/>
      </c>
      <c r="CD27" s="53">
        <f t="shared" si="48"/>
      </c>
      <c r="CE27" s="50">
        <f t="shared" si="49"/>
      </c>
      <c r="CF27" s="23"/>
      <c r="CG27" s="112">
        <f>TRAITEMENT!CY27</f>
      </c>
      <c r="CH27" s="49">
        <f t="shared" si="50"/>
      </c>
      <c r="CI27" s="53">
        <f t="shared" si="51"/>
      </c>
      <c r="CJ27" s="50">
        <f t="shared" si="52"/>
      </c>
    </row>
    <row r="28" spans="1:88" ht="12" customHeight="1">
      <c r="A28" s="18">
        <f>IF(SAISIES!A28&lt;&gt;"",SAISIES!A28,"")</f>
      </c>
      <c r="B28" s="195">
        <f>IF(SAISIES!B28&lt;&gt;"",SAISIES!B28,"")</f>
      </c>
      <c r="C28" s="195">
        <f>IF(SAISIES!C28&lt;&gt;"",SAISIES!C28,"")</f>
      </c>
      <c r="D28" s="110">
        <f>TRAITEMENT!G28</f>
      </c>
      <c r="E28" s="49">
        <f t="shared" si="0"/>
      </c>
      <c r="F28" s="53">
        <f t="shared" si="1"/>
      </c>
      <c r="G28" s="50">
        <f t="shared" si="2"/>
      </c>
      <c r="H28" s="99">
        <f>TRAITEMENT!J28</f>
      </c>
      <c r="I28" s="49">
        <f t="shared" si="53"/>
      </c>
      <c r="J28" s="53">
        <f t="shared" si="54"/>
      </c>
      <c r="K28" s="50">
        <f t="shared" si="3"/>
      </c>
      <c r="L28" s="18">
        <f t="shared" si="4"/>
      </c>
      <c r="M28" s="195">
        <f>IF(SAISIES!$B28&lt;&gt;"",SAISIES!$B28,"")</f>
      </c>
      <c r="N28" s="195">
        <f>IF(SAISIES!$C28&lt;&gt;"",SAISIES!$C28,"")</f>
      </c>
      <c r="O28" s="111">
        <f>TRAITEMENT!P28</f>
      </c>
      <c r="P28" s="49">
        <f t="shared" si="5"/>
      </c>
      <c r="Q28" s="53">
        <f t="shared" si="6"/>
      </c>
      <c r="R28" s="50">
        <f t="shared" si="7"/>
      </c>
      <c r="S28" s="111">
        <f>TRAITEMENT!V28</f>
      </c>
      <c r="T28" s="49">
        <f t="shared" si="8"/>
      </c>
      <c r="U28" s="53">
        <f t="shared" si="9"/>
      </c>
      <c r="V28" s="50">
        <f t="shared" si="10"/>
      </c>
      <c r="W28" s="103">
        <f>TRAITEMENT!Y28</f>
      </c>
      <c r="X28" s="49">
        <f t="shared" si="11"/>
      </c>
      <c r="Y28" s="53">
        <f t="shared" si="12"/>
      </c>
      <c r="Z28" s="50">
        <f t="shared" si="13"/>
      </c>
      <c r="AA28" s="111">
        <f>TRAITEMENT!AC28</f>
      </c>
      <c r="AB28" s="49">
        <f t="shared" si="14"/>
      </c>
      <c r="AC28" s="53">
        <f t="shared" si="15"/>
      </c>
      <c r="AD28" s="50">
        <f t="shared" si="16"/>
      </c>
      <c r="AE28" s="103">
        <f>TRAITEMENT!AH28</f>
      </c>
      <c r="AF28" s="49">
        <f t="shared" si="17"/>
      </c>
      <c r="AG28" s="53">
        <f t="shared" si="18"/>
      </c>
      <c r="AH28" s="50">
        <f t="shared" si="19"/>
      </c>
      <c r="AI28" s="18">
        <f t="shared" si="20"/>
      </c>
      <c r="AJ28" s="195">
        <f>IF(SAISIES!$B28&lt;&gt;"",SAISIES!$B28,"")</f>
      </c>
      <c r="AK28" s="195">
        <f>IF(SAISIES!$C28&lt;&gt;"",SAISIES!$C28,"")</f>
      </c>
      <c r="AL28" s="110">
        <f>TRAITEMENT!AT28</f>
      </c>
      <c r="AM28" s="49">
        <f t="shared" si="21"/>
      </c>
      <c r="AN28" s="53">
        <f t="shared" si="22"/>
      </c>
      <c r="AO28" s="50">
        <f t="shared" si="23"/>
      </c>
      <c r="AP28" s="99">
        <f>TRAITEMENT!BC28</f>
      </c>
      <c r="AQ28" s="49">
        <f t="shared" si="24"/>
      </c>
      <c r="AR28" s="53">
        <f t="shared" si="25"/>
      </c>
      <c r="AS28" s="50">
        <f t="shared" si="26"/>
      </c>
      <c r="AT28" s="18">
        <f t="shared" si="27"/>
      </c>
      <c r="AU28" s="196">
        <f t="shared" si="55"/>
      </c>
      <c r="AV28" s="196">
        <f t="shared" si="56"/>
      </c>
      <c r="AW28" s="103">
        <f>TRAITEMENT!BK28</f>
      </c>
      <c r="AX28" s="49">
        <f t="shared" si="28"/>
      </c>
      <c r="AY28" s="53">
        <f t="shared" si="29"/>
      </c>
      <c r="AZ28" s="50">
        <f t="shared" si="30"/>
      </c>
      <c r="BA28" s="103">
        <f>TRAITEMENT!BO28</f>
      </c>
      <c r="BB28" s="49">
        <f t="shared" si="31"/>
      </c>
      <c r="BC28" s="53">
        <f t="shared" si="32"/>
      </c>
      <c r="BD28" s="50">
        <f t="shared" si="33"/>
      </c>
      <c r="BE28" s="103">
        <f>TRAITEMENT!BW28</f>
      </c>
      <c r="BF28" s="49">
        <f t="shared" si="34"/>
      </c>
      <c r="BG28" s="53">
        <f t="shared" si="35"/>
      </c>
      <c r="BH28" s="50">
        <f t="shared" si="36"/>
      </c>
      <c r="BI28" s="18">
        <f t="shared" si="37"/>
      </c>
      <c r="BJ28" s="196">
        <f t="shared" si="57"/>
      </c>
      <c r="BK28" s="196">
        <f t="shared" si="58"/>
      </c>
      <c r="BL28" s="23"/>
      <c r="BM28" s="112">
        <f>TRAITEMENT!CE28</f>
      </c>
      <c r="BN28" s="49">
        <f t="shared" si="38"/>
      </c>
      <c r="BO28" s="53">
        <f t="shared" si="39"/>
      </c>
      <c r="BP28" s="50">
        <f t="shared" si="40"/>
      </c>
      <c r="BQ28" s="23"/>
      <c r="BR28" s="112">
        <f>TRAITEMENT!CJ28</f>
      </c>
      <c r="BS28" s="49">
        <f t="shared" si="41"/>
      </c>
      <c r="BT28" s="53">
        <f t="shared" si="42"/>
      </c>
      <c r="BU28" s="50">
        <f t="shared" si="43"/>
      </c>
      <c r="BV28" s="23"/>
      <c r="BW28" s="112">
        <f>TRAITEMENT!CO28</f>
      </c>
      <c r="BX28" s="49">
        <f t="shared" si="44"/>
      </c>
      <c r="BY28" s="53">
        <f t="shared" si="45"/>
      </c>
      <c r="BZ28" s="50">
        <f t="shared" si="46"/>
      </c>
      <c r="CA28" s="23"/>
      <c r="CB28" s="112">
        <f>TRAITEMENT!CT28</f>
      </c>
      <c r="CC28" s="49">
        <f t="shared" si="47"/>
      </c>
      <c r="CD28" s="53">
        <f t="shared" si="48"/>
      </c>
      <c r="CE28" s="50">
        <f t="shared" si="49"/>
      </c>
      <c r="CF28" s="23"/>
      <c r="CG28" s="112">
        <f>TRAITEMENT!CY28</f>
      </c>
      <c r="CH28" s="49">
        <f t="shared" si="50"/>
      </c>
      <c r="CI28" s="53">
        <f t="shared" si="51"/>
      </c>
      <c r="CJ28" s="50">
        <f t="shared" si="52"/>
      </c>
    </row>
    <row r="29" spans="1:88" ht="12" customHeight="1">
      <c r="A29" s="18">
        <f>IF(SAISIES!A29&lt;&gt;"",SAISIES!A29,"")</f>
      </c>
      <c r="B29" s="195">
        <f>IF(SAISIES!B29&lt;&gt;"",SAISIES!B29,"")</f>
      </c>
      <c r="C29" s="195">
        <f>IF(SAISIES!C29&lt;&gt;"",SAISIES!C29,"")</f>
      </c>
      <c r="D29" s="110">
        <f>TRAITEMENT!G29</f>
      </c>
      <c r="E29" s="49">
        <f t="shared" si="0"/>
      </c>
      <c r="F29" s="53">
        <f t="shared" si="1"/>
      </c>
      <c r="G29" s="50">
        <f t="shared" si="2"/>
      </c>
      <c r="H29" s="99">
        <f>TRAITEMENT!J29</f>
      </c>
      <c r="I29" s="49">
        <f t="shared" si="53"/>
      </c>
      <c r="J29" s="53">
        <f t="shared" si="54"/>
      </c>
      <c r="K29" s="50">
        <f t="shared" si="3"/>
      </c>
      <c r="L29" s="18">
        <f t="shared" si="4"/>
      </c>
      <c r="M29" s="195">
        <f>IF(SAISIES!$B29&lt;&gt;"",SAISIES!$B29,"")</f>
      </c>
      <c r="N29" s="195">
        <f>IF(SAISIES!$C29&lt;&gt;"",SAISIES!$C29,"")</f>
      </c>
      <c r="O29" s="111">
        <f>TRAITEMENT!P29</f>
      </c>
      <c r="P29" s="49">
        <f t="shared" si="5"/>
      </c>
      <c r="Q29" s="53">
        <f t="shared" si="6"/>
      </c>
      <c r="R29" s="50">
        <f t="shared" si="7"/>
      </c>
      <c r="S29" s="111">
        <f>TRAITEMENT!V29</f>
      </c>
      <c r="T29" s="49">
        <f t="shared" si="8"/>
      </c>
      <c r="U29" s="53">
        <f t="shared" si="9"/>
      </c>
      <c r="V29" s="50">
        <f t="shared" si="10"/>
      </c>
      <c r="W29" s="103">
        <f>TRAITEMENT!Y29</f>
      </c>
      <c r="X29" s="49">
        <f t="shared" si="11"/>
      </c>
      <c r="Y29" s="53">
        <f t="shared" si="12"/>
      </c>
      <c r="Z29" s="50">
        <f t="shared" si="13"/>
      </c>
      <c r="AA29" s="111">
        <f>TRAITEMENT!AC29</f>
      </c>
      <c r="AB29" s="49">
        <f t="shared" si="14"/>
      </c>
      <c r="AC29" s="53">
        <f t="shared" si="15"/>
      </c>
      <c r="AD29" s="50">
        <f t="shared" si="16"/>
      </c>
      <c r="AE29" s="103">
        <f>TRAITEMENT!AH29</f>
      </c>
      <c r="AF29" s="49">
        <f t="shared" si="17"/>
      </c>
      <c r="AG29" s="53">
        <f t="shared" si="18"/>
      </c>
      <c r="AH29" s="50">
        <f t="shared" si="19"/>
      </c>
      <c r="AI29" s="18">
        <f t="shared" si="20"/>
      </c>
      <c r="AJ29" s="195">
        <f>IF(SAISIES!$B29&lt;&gt;"",SAISIES!$B29,"")</f>
      </c>
      <c r="AK29" s="195">
        <f>IF(SAISIES!$C29&lt;&gt;"",SAISIES!$C29,"")</f>
      </c>
      <c r="AL29" s="110">
        <f>TRAITEMENT!AT29</f>
      </c>
      <c r="AM29" s="49">
        <f t="shared" si="21"/>
      </c>
      <c r="AN29" s="53">
        <f t="shared" si="22"/>
      </c>
      <c r="AO29" s="50">
        <f t="shared" si="23"/>
      </c>
      <c r="AP29" s="99">
        <f>TRAITEMENT!BC29</f>
      </c>
      <c r="AQ29" s="49">
        <f t="shared" si="24"/>
      </c>
      <c r="AR29" s="53">
        <f t="shared" si="25"/>
      </c>
      <c r="AS29" s="50">
        <f t="shared" si="26"/>
      </c>
      <c r="AT29" s="18">
        <f t="shared" si="27"/>
      </c>
      <c r="AU29" s="196">
        <f t="shared" si="55"/>
      </c>
      <c r="AV29" s="196">
        <f t="shared" si="56"/>
      </c>
      <c r="AW29" s="103">
        <f>TRAITEMENT!BK29</f>
      </c>
      <c r="AX29" s="49">
        <f t="shared" si="28"/>
      </c>
      <c r="AY29" s="53">
        <f t="shared" si="29"/>
      </c>
      <c r="AZ29" s="50">
        <f t="shared" si="30"/>
      </c>
      <c r="BA29" s="103">
        <f>TRAITEMENT!BO29</f>
      </c>
      <c r="BB29" s="49">
        <f t="shared" si="31"/>
      </c>
      <c r="BC29" s="53">
        <f t="shared" si="32"/>
      </c>
      <c r="BD29" s="50">
        <f t="shared" si="33"/>
      </c>
      <c r="BE29" s="103">
        <f>TRAITEMENT!BW29</f>
      </c>
      <c r="BF29" s="49">
        <f t="shared" si="34"/>
      </c>
      <c r="BG29" s="53">
        <f t="shared" si="35"/>
      </c>
      <c r="BH29" s="50">
        <f t="shared" si="36"/>
      </c>
      <c r="BI29" s="18">
        <f t="shared" si="37"/>
      </c>
      <c r="BJ29" s="196">
        <f t="shared" si="57"/>
      </c>
      <c r="BK29" s="196">
        <f t="shared" si="58"/>
      </c>
      <c r="BL29" s="23"/>
      <c r="BM29" s="112">
        <f>TRAITEMENT!CE29</f>
      </c>
      <c r="BN29" s="49">
        <f t="shared" si="38"/>
      </c>
      <c r="BO29" s="53">
        <f t="shared" si="39"/>
      </c>
      <c r="BP29" s="50">
        <f t="shared" si="40"/>
      </c>
      <c r="BQ29" s="23"/>
      <c r="BR29" s="112">
        <f>TRAITEMENT!CJ29</f>
      </c>
      <c r="BS29" s="49">
        <f t="shared" si="41"/>
      </c>
      <c r="BT29" s="53">
        <f t="shared" si="42"/>
      </c>
      <c r="BU29" s="50">
        <f t="shared" si="43"/>
      </c>
      <c r="BV29" s="23"/>
      <c r="BW29" s="112">
        <f>TRAITEMENT!CO29</f>
      </c>
      <c r="BX29" s="49">
        <f t="shared" si="44"/>
      </c>
      <c r="BY29" s="53">
        <f t="shared" si="45"/>
      </c>
      <c r="BZ29" s="50">
        <f t="shared" si="46"/>
      </c>
      <c r="CA29" s="23"/>
      <c r="CB29" s="112">
        <f>TRAITEMENT!CT29</f>
      </c>
      <c r="CC29" s="49">
        <f t="shared" si="47"/>
      </c>
      <c r="CD29" s="53">
        <f t="shared" si="48"/>
      </c>
      <c r="CE29" s="50">
        <f t="shared" si="49"/>
      </c>
      <c r="CF29" s="23"/>
      <c r="CG29" s="112">
        <f>TRAITEMENT!CY29</f>
      </c>
      <c r="CH29" s="49">
        <f t="shared" si="50"/>
      </c>
      <c r="CI29" s="53">
        <f t="shared" si="51"/>
      </c>
      <c r="CJ29" s="50">
        <f t="shared" si="52"/>
      </c>
    </row>
    <row r="30" spans="1:88" ht="12" customHeight="1">
      <c r="A30" s="18">
        <f>IF(SAISIES!A30&lt;&gt;"",SAISIES!A30,"")</f>
      </c>
      <c r="B30" s="195">
        <f>IF(SAISIES!B30&lt;&gt;"",SAISIES!B30,"")</f>
      </c>
      <c r="C30" s="195">
        <f>IF(SAISIES!C30&lt;&gt;"",SAISIES!C30,"")</f>
      </c>
      <c r="D30" s="110">
        <f>TRAITEMENT!G30</f>
      </c>
      <c r="E30" s="49">
        <f t="shared" si="0"/>
      </c>
      <c r="F30" s="53">
        <f t="shared" si="1"/>
      </c>
      <c r="G30" s="50">
        <f t="shared" si="2"/>
      </c>
      <c r="H30" s="99">
        <f>TRAITEMENT!J30</f>
      </c>
      <c r="I30" s="49">
        <f t="shared" si="53"/>
      </c>
      <c r="J30" s="53">
        <f t="shared" si="54"/>
      </c>
      <c r="K30" s="50">
        <f t="shared" si="3"/>
      </c>
      <c r="L30" s="18">
        <f t="shared" si="4"/>
      </c>
      <c r="M30" s="195">
        <f>IF(SAISIES!$B30&lt;&gt;"",SAISIES!$B30,"")</f>
      </c>
      <c r="N30" s="195">
        <f>IF(SAISIES!$C30&lt;&gt;"",SAISIES!$C30,"")</f>
      </c>
      <c r="O30" s="111">
        <f>TRAITEMENT!P30</f>
      </c>
      <c r="P30" s="49">
        <f t="shared" si="5"/>
      </c>
      <c r="Q30" s="53">
        <f t="shared" si="6"/>
      </c>
      <c r="R30" s="50">
        <f t="shared" si="7"/>
      </c>
      <c r="S30" s="111">
        <f>TRAITEMENT!V30</f>
      </c>
      <c r="T30" s="49">
        <f t="shared" si="8"/>
      </c>
      <c r="U30" s="53">
        <f t="shared" si="9"/>
      </c>
      <c r="V30" s="50">
        <f t="shared" si="10"/>
      </c>
      <c r="W30" s="103">
        <f>TRAITEMENT!Y30</f>
      </c>
      <c r="X30" s="49">
        <f t="shared" si="11"/>
      </c>
      <c r="Y30" s="53">
        <f t="shared" si="12"/>
      </c>
      <c r="Z30" s="50">
        <f t="shared" si="13"/>
      </c>
      <c r="AA30" s="111">
        <f>TRAITEMENT!AC30</f>
      </c>
      <c r="AB30" s="49">
        <f t="shared" si="14"/>
      </c>
      <c r="AC30" s="53">
        <f t="shared" si="15"/>
      </c>
      <c r="AD30" s="50">
        <f t="shared" si="16"/>
      </c>
      <c r="AE30" s="103">
        <f>TRAITEMENT!AH30</f>
      </c>
      <c r="AF30" s="49">
        <f t="shared" si="17"/>
      </c>
      <c r="AG30" s="53">
        <f t="shared" si="18"/>
      </c>
      <c r="AH30" s="50">
        <f t="shared" si="19"/>
      </c>
      <c r="AI30" s="18">
        <f t="shared" si="20"/>
      </c>
      <c r="AJ30" s="195">
        <f>IF(SAISIES!$B30&lt;&gt;"",SAISIES!$B30,"")</f>
      </c>
      <c r="AK30" s="195">
        <f>IF(SAISIES!$C30&lt;&gt;"",SAISIES!$C30,"")</f>
      </c>
      <c r="AL30" s="110">
        <f>TRAITEMENT!AT30</f>
      </c>
      <c r="AM30" s="49">
        <f t="shared" si="21"/>
      </c>
      <c r="AN30" s="53">
        <f t="shared" si="22"/>
      </c>
      <c r="AO30" s="50">
        <f t="shared" si="23"/>
      </c>
      <c r="AP30" s="99">
        <f>TRAITEMENT!BC30</f>
      </c>
      <c r="AQ30" s="49">
        <f t="shared" si="24"/>
      </c>
      <c r="AR30" s="53">
        <f t="shared" si="25"/>
      </c>
      <c r="AS30" s="50">
        <f t="shared" si="26"/>
      </c>
      <c r="AT30" s="18">
        <f t="shared" si="27"/>
      </c>
      <c r="AU30" s="196">
        <f t="shared" si="55"/>
      </c>
      <c r="AV30" s="196">
        <f t="shared" si="56"/>
      </c>
      <c r="AW30" s="103">
        <f>TRAITEMENT!BK30</f>
      </c>
      <c r="AX30" s="49">
        <f t="shared" si="28"/>
      </c>
      <c r="AY30" s="53">
        <f t="shared" si="29"/>
      </c>
      <c r="AZ30" s="50">
        <f t="shared" si="30"/>
      </c>
      <c r="BA30" s="103">
        <f>TRAITEMENT!BO30</f>
      </c>
      <c r="BB30" s="49">
        <f t="shared" si="31"/>
      </c>
      <c r="BC30" s="53">
        <f t="shared" si="32"/>
      </c>
      <c r="BD30" s="50">
        <f t="shared" si="33"/>
      </c>
      <c r="BE30" s="103">
        <f>TRAITEMENT!BW30</f>
      </c>
      <c r="BF30" s="49">
        <f t="shared" si="34"/>
      </c>
      <c r="BG30" s="53">
        <f t="shared" si="35"/>
      </c>
      <c r="BH30" s="50">
        <f t="shared" si="36"/>
      </c>
      <c r="BI30" s="18">
        <f t="shared" si="37"/>
      </c>
      <c r="BJ30" s="196">
        <f t="shared" si="57"/>
      </c>
      <c r="BK30" s="196">
        <f t="shared" si="58"/>
      </c>
      <c r="BL30" s="23"/>
      <c r="BM30" s="112">
        <f>TRAITEMENT!CE30</f>
      </c>
      <c r="BN30" s="49">
        <f t="shared" si="38"/>
      </c>
      <c r="BO30" s="53">
        <f t="shared" si="39"/>
      </c>
      <c r="BP30" s="50">
        <f t="shared" si="40"/>
      </c>
      <c r="BQ30" s="23"/>
      <c r="BR30" s="112">
        <f>TRAITEMENT!CJ30</f>
      </c>
      <c r="BS30" s="49">
        <f t="shared" si="41"/>
      </c>
      <c r="BT30" s="53">
        <f t="shared" si="42"/>
      </c>
      <c r="BU30" s="50">
        <f t="shared" si="43"/>
      </c>
      <c r="BV30" s="23"/>
      <c r="BW30" s="112">
        <f>TRAITEMENT!CO30</f>
      </c>
      <c r="BX30" s="49">
        <f t="shared" si="44"/>
      </c>
      <c r="BY30" s="53">
        <f t="shared" si="45"/>
      </c>
      <c r="BZ30" s="50">
        <f t="shared" si="46"/>
      </c>
      <c r="CA30" s="23"/>
      <c r="CB30" s="112">
        <f>TRAITEMENT!CT30</f>
      </c>
      <c r="CC30" s="49">
        <f t="shared" si="47"/>
      </c>
      <c r="CD30" s="53">
        <f t="shared" si="48"/>
      </c>
      <c r="CE30" s="50">
        <f t="shared" si="49"/>
      </c>
      <c r="CF30" s="23"/>
      <c r="CG30" s="112">
        <f>TRAITEMENT!CY30</f>
      </c>
      <c r="CH30" s="49">
        <f t="shared" si="50"/>
      </c>
      <c r="CI30" s="53">
        <f t="shared" si="51"/>
      </c>
      <c r="CJ30" s="50">
        <f t="shared" si="52"/>
      </c>
    </row>
    <row r="31" spans="1:88" ht="12" customHeight="1">
      <c r="A31" s="18">
        <f>IF(SAISIES!A31&lt;&gt;"",SAISIES!A31,"")</f>
      </c>
      <c r="B31" s="195">
        <f>IF(SAISIES!B31&lt;&gt;"",SAISIES!B31,"")</f>
      </c>
      <c r="C31" s="195">
        <f>IF(SAISIES!C31&lt;&gt;"",SAISIES!C31,"")</f>
      </c>
      <c r="D31" s="110">
        <f>TRAITEMENT!G31</f>
      </c>
      <c r="E31" s="49">
        <f t="shared" si="0"/>
      </c>
      <c r="F31" s="53">
        <f t="shared" si="1"/>
      </c>
      <c r="G31" s="50">
        <f t="shared" si="2"/>
      </c>
      <c r="H31" s="99">
        <f>TRAITEMENT!J31</f>
      </c>
      <c r="I31" s="49">
        <f t="shared" si="53"/>
      </c>
      <c r="J31" s="53">
        <f t="shared" si="54"/>
      </c>
      <c r="K31" s="50">
        <f t="shared" si="3"/>
      </c>
      <c r="L31" s="18">
        <f t="shared" si="4"/>
      </c>
      <c r="M31" s="195">
        <f>IF(SAISIES!$B31&lt;&gt;"",SAISIES!$B31,"")</f>
      </c>
      <c r="N31" s="195">
        <f>IF(SAISIES!$C31&lt;&gt;"",SAISIES!$C31,"")</f>
      </c>
      <c r="O31" s="111">
        <f>TRAITEMENT!P31</f>
      </c>
      <c r="P31" s="49">
        <f t="shared" si="5"/>
      </c>
      <c r="Q31" s="53">
        <f t="shared" si="6"/>
      </c>
      <c r="R31" s="50">
        <f t="shared" si="7"/>
      </c>
      <c r="S31" s="111">
        <f>TRAITEMENT!V31</f>
      </c>
      <c r="T31" s="49">
        <f t="shared" si="8"/>
      </c>
      <c r="U31" s="53">
        <f t="shared" si="9"/>
      </c>
      <c r="V31" s="50">
        <f t="shared" si="10"/>
      </c>
      <c r="W31" s="103">
        <f>TRAITEMENT!Y31</f>
      </c>
      <c r="X31" s="49">
        <f t="shared" si="11"/>
      </c>
      <c r="Y31" s="53">
        <f t="shared" si="12"/>
      </c>
      <c r="Z31" s="50">
        <f t="shared" si="13"/>
      </c>
      <c r="AA31" s="111">
        <f>TRAITEMENT!AC31</f>
      </c>
      <c r="AB31" s="49">
        <f t="shared" si="14"/>
      </c>
      <c r="AC31" s="53">
        <f t="shared" si="15"/>
      </c>
      <c r="AD31" s="50">
        <f t="shared" si="16"/>
      </c>
      <c r="AE31" s="103">
        <f>TRAITEMENT!AH31</f>
      </c>
      <c r="AF31" s="49">
        <f t="shared" si="17"/>
      </c>
      <c r="AG31" s="53">
        <f t="shared" si="18"/>
      </c>
      <c r="AH31" s="50">
        <f t="shared" si="19"/>
      </c>
      <c r="AI31" s="18">
        <f t="shared" si="20"/>
      </c>
      <c r="AJ31" s="195">
        <f>IF(SAISIES!$B31&lt;&gt;"",SAISIES!$B31,"")</f>
      </c>
      <c r="AK31" s="195">
        <f>IF(SAISIES!$C31&lt;&gt;"",SAISIES!$C31,"")</f>
      </c>
      <c r="AL31" s="110">
        <f>TRAITEMENT!AT31</f>
      </c>
      <c r="AM31" s="49">
        <f t="shared" si="21"/>
      </c>
      <c r="AN31" s="53">
        <f t="shared" si="22"/>
      </c>
      <c r="AO31" s="50">
        <f t="shared" si="23"/>
      </c>
      <c r="AP31" s="99">
        <f>TRAITEMENT!BC31</f>
      </c>
      <c r="AQ31" s="49">
        <f t="shared" si="24"/>
      </c>
      <c r="AR31" s="53">
        <f t="shared" si="25"/>
      </c>
      <c r="AS31" s="50">
        <f t="shared" si="26"/>
      </c>
      <c r="AT31" s="18">
        <f t="shared" si="27"/>
      </c>
      <c r="AU31" s="196">
        <f t="shared" si="55"/>
      </c>
      <c r="AV31" s="196">
        <f t="shared" si="56"/>
      </c>
      <c r="AW31" s="103">
        <f>TRAITEMENT!BK31</f>
      </c>
      <c r="AX31" s="49">
        <f t="shared" si="28"/>
      </c>
      <c r="AY31" s="53">
        <f t="shared" si="29"/>
      </c>
      <c r="AZ31" s="50">
        <f t="shared" si="30"/>
      </c>
      <c r="BA31" s="103">
        <f>TRAITEMENT!BO31</f>
      </c>
      <c r="BB31" s="49">
        <f t="shared" si="31"/>
      </c>
      <c r="BC31" s="53">
        <f t="shared" si="32"/>
      </c>
      <c r="BD31" s="50">
        <f t="shared" si="33"/>
      </c>
      <c r="BE31" s="103">
        <f>TRAITEMENT!BW31</f>
      </c>
      <c r="BF31" s="49">
        <f t="shared" si="34"/>
      </c>
      <c r="BG31" s="53">
        <f t="shared" si="35"/>
      </c>
      <c r="BH31" s="50">
        <f t="shared" si="36"/>
      </c>
      <c r="BI31" s="18">
        <f t="shared" si="37"/>
      </c>
      <c r="BJ31" s="196">
        <f t="shared" si="57"/>
      </c>
      <c r="BK31" s="196">
        <f t="shared" si="58"/>
      </c>
      <c r="BL31" s="23"/>
      <c r="BM31" s="112">
        <f>TRAITEMENT!CE31</f>
      </c>
      <c r="BN31" s="49">
        <f t="shared" si="38"/>
      </c>
      <c r="BO31" s="53">
        <f t="shared" si="39"/>
      </c>
      <c r="BP31" s="50">
        <f t="shared" si="40"/>
      </c>
      <c r="BQ31" s="23"/>
      <c r="BR31" s="112">
        <f>TRAITEMENT!CJ31</f>
      </c>
      <c r="BS31" s="49">
        <f t="shared" si="41"/>
      </c>
      <c r="BT31" s="53">
        <f t="shared" si="42"/>
      </c>
      <c r="BU31" s="50">
        <f t="shared" si="43"/>
      </c>
      <c r="BV31" s="23"/>
      <c r="BW31" s="112">
        <f>TRAITEMENT!CO31</f>
      </c>
      <c r="BX31" s="49">
        <f t="shared" si="44"/>
      </c>
      <c r="BY31" s="53">
        <f t="shared" si="45"/>
      </c>
      <c r="BZ31" s="50">
        <f t="shared" si="46"/>
      </c>
      <c r="CA31" s="23"/>
      <c r="CB31" s="112">
        <f>TRAITEMENT!CT31</f>
      </c>
      <c r="CC31" s="49">
        <f t="shared" si="47"/>
      </c>
      <c r="CD31" s="53">
        <f t="shared" si="48"/>
      </c>
      <c r="CE31" s="50">
        <f t="shared" si="49"/>
      </c>
      <c r="CF31" s="23"/>
      <c r="CG31" s="112">
        <f>TRAITEMENT!CY31</f>
      </c>
      <c r="CH31" s="49">
        <f t="shared" si="50"/>
      </c>
      <c r="CI31" s="53">
        <f t="shared" si="51"/>
      </c>
      <c r="CJ31" s="50">
        <f t="shared" si="52"/>
      </c>
    </row>
    <row r="32" spans="1:88" ht="12" customHeight="1">
      <c r="A32" s="18">
        <f>IF(SAISIES!A32&lt;&gt;"",SAISIES!A32,"")</f>
      </c>
      <c r="B32" s="195">
        <f>IF(SAISIES!B32&lt;&gt;"",SAISIES!B32,"")</f>
      </c>
      <c r="C32" s="195">
        <f>IF(SAISIES!C32&lt;&gt;"",SAISIES!C32,"")</f>
      </c>
      <c r="D32" s="110">
        <f>TRAITEMENT!G32</f>
      </c>
      <c r="E32" s="49">
        <f t="shared" si="0"/>
      </c>
      <c r="F32" s="53">
        <f t="shared" si="1"/>
      </c>
      <c r="G32" s="50">
        <f t="shared" si="2"/>
      </c>
      <c r="H32" s="99">
        <f>TRAITEMENT!J32</f>
      </c>
      <c r="I32" s="49">
        <f t="shared" si="53"/>
      </c>
      <c r="J32" s="53">
        <f t="shared" si="54"/>
      </c>
      <c r="K32" s="50">
        <f t="shared" si="3"/>
      </c>
      <c r="L32" s="18">
        <f t="shared" si="4"/>
      </c>
      <c r="M32" s="195">
        <f>IF(SAISIES!$B32&lt;&gt;"",SAISIES!$B32,"")</f>
      </c>
      <c r="N32" s="195">
        <f>IF(SAISIES!$C32&lt;&gt;"",SAISIES!$C32,"")</f>
      </c>
      <c r="O32" s="111">
        <f>TRAITEMENT!P32</f>
      </c>
      <c r="P32" s="49">
        <f t="shared" si="5"/>
      </c>
      <c r="Q32" s="53">
        <f t="shared" si="6"/>
      </c>
      <c r="R32" s="50">
        <f t="shared" si="7"/>
      </c>
      <c r="S32" s="111">
        <f>TRAITEMENT!V32</f>
      </c>
      <c r="T32" s="49">
        <f t="shared" si="8"/>
      </c>
      <c r="U32" s="53">
        <f t="shared" si="9"/>
      </c>
      <c r="V32" s="50">
        <f t="shared" si="10"/>
      </c>
      <c r="W32" s="103">
        <f>TRAITEMENT!Y32</f>
      </c>
      <c r="X32" s="49">
        <f t="shared" si="11"/>
      </c>
      <c r="Y32" s="53">
        <f t="shared" si="12"/>
      </c>
      <c r="Z32" s="50">
        <f t="shared" si="13"/>
      </c>
      <c r="AA32" s="111">
        <f>TRAITEMENT!AC32</f>
      </c>
      <c r="AB32" s="49">
        <f t="shared" si="14"/>
      </c>
      <c r="AC32" s="53">
        <f t="shared" si="15"/>
      </c>
      <c r="AD32" s="50">
        <f t="shared" si="16"/>
      </c>
      <c r="AE32" s="103">
        <f>TRAITEMENT!AH32</f>
      </c>
      <c r="AF32" s="49">
        <f t="shared" si="17"/>
      </c>
      <c r="AG32" s="53">
        <f t="shared" si="18"/>
      </c>
      <c r="AH32" s="50">
        <f t="shared" si="19"/>
      </c>
      <c r="AI32" s="18">
        <f t="shared" si="20"/>
      </c>
      <c r="AJ32" s="195">
        <f>IF(SAISIES!$B32&lt;&gt;"",SAISIES!$B32,"")</f>
      </c>
      <c r="AK32" s="195">
        <f>IF(SAISIES!$C32&lt;&gt;"",SAISIES!$C32,"")</f>
      </c>
      <c r="AL32" s="110">
        <f>TRAITEMENT!AT32</f>
      </c>
      <c r="AM32" s="49">
        <f t="shared" si="21"/>
      </c>
      <c r="AN32" s="53">
        <f t="shared" si="22"/>
      </c>
      <c r="AO32" s="50">
        <f t="shared" si="23"/>
      </c>
      <c r="AP32" s="99">
        <f>TRAITEMENT!BC32</f>
      </c>
      <c r="AQ32" s="49">
        <f t="shared" si="24"/>
      </c>
      <c r="AR32" s="53">
        <f t="shared" si="25"/>
      </c>
      <c r="AS32" s="50">
        <f t="shared" si="26"/>
      </c>
      <c r="AT32" s="18">
        <f t="shared" si="27"/>
      </c>
      <c r="AU32" s="196">
        <f t="shared" si="55"/>
      </c>
      <c r="AV32" s="196">
        <f t="shared" si="56"/>
      </c>
      <c r="AW32" s="103">
        <f>TRAITEMENT!BK32</f>
      </c>
      <c r="AX32" s="49">
        <f t="shared" si="28"/>
      </c>
      <c r="AY32" s="53">
        <f t="shared" si="29"/>
      </c>
      <c r="AZ32" s="50">
        <f t="shared" si="30"/>
      </c>
      <c r="BA32" s="103">
        <f>TRAITEMENT!BO32</f>
      </c>
      <c r="BB32" s="49">
        <f t="shared" si="31"/>
      </c>
      <c r="BC32" s="53">
        <f t="shared" si="32"/>
      </c>
      <c r="BD32" s="50">
        <f t="shared" si="33"/>
      </c>
      <c r="BE32" s="103">
        <f>TRAITEMENT!BW32</f>
      </c>
      <c r="BF32" s="49">
        <f t="shared" si="34"/>
      </c>
      <c r="BG32" s="53">
        <f t="shared" si="35"/>
      </c>
      <c r="BH32" s="50">
        <f t="shared" si="36"/>
      </c>
      <c r="BI32" s="18">
        <f t="shared" si="37"/>
      </c>
      <c r="BJ32" s="196">
        <f t="shared" si="57"/>
      </c>
      <c r="BK32" s="196">
        <f t="shared" si="58"/>
      </c>
      <c r="BL32" s="23"/>
      <c r="BM32" s="112">
        <f>TRAITEMENT!CE32</f>
      </c>
      <c r="BN32" s="49">
        <f t="shared" si="38"/>
      </c>
      <c r="BO32" s="53">
        <f t="shared" si="39"/>
      </c>
      <c r="BP32" s="50">
        <f t="shared" si="40"/>
      </c>
      <c r="BQ32" s="23"/>
      <c r="BR32" s="112">
        <f>TRAITEMENT!CJ32</f>
      </c>
      <c r="BS32" s="49">
        <f t="shared" si="41"/>
      </c>
      <c r="BT32" s="53">
        <f t="shared" si="42"/>
      </c>
      <c r="BU32" s="50">
        <f t="shared" si="43"/>
      </c>
      <c r="BV32" s="23"/>
      <c r="BW32" s="112">
        <f>TRAITEMENT!CO32</f>
      </c>
      <c r="BX32" s="49">
        <f t="shared" si="44"/>
      </c>
      <c r="BY32" s="53">
        <f t="shared" si="45"/>
      </c>
      <c r="BZ32" s="50">
        <f t="shared" si="46"/>
      </c>
      <c r="CA32" s="23"/>
      <c r="CB32" s="112">
        <f>TRAITEMENT!CT32</f>
      </c>
      <c r="CC32" s="49">
        <f t="shared" si="47"/>
      </c>
      <c r="CD32" s="53">
        <f t="shared" si="48"/>
      </c>
      <c r="CE32" s="50">
        <f t="shared" si="49"/>
      </c>
      <c r="CF32" s="23"/>
      <c r="CG32" s="112">
        <f>TRAITEMENT!CY32</f>
      </c>
      <c r="CH32" s="49">
        <f t="shared" si="50"/>
      </c>
      <c r="CI32" s="53">
        <f t="shared" si="51"/>
      </c>
      <c r="CJ32" s="50">
        <f t="shared" si="52"/>
      </c>
    </row>
    <row r="33" spans="1:88" ht="12" customHeight="1">
      <c r="A33" s="18">
        <f>IF(SAISIES!A33&lt;&gt;"",SAISIES!A33,"")</f>
      </c>
      <c r="B33" s="195">
        <f>IF(SAISIES!B33&lt;&gt;"",SAISIES!B33,"")</f>
      </c>
      <c r="C33" s="195">
        <f>IF(SAISIES!C33&lt;&gt;"",SAISIES!C33,"")</f>
      </c>
      <c r="D33" s="110">
        <f>TRAITEMENT!G33</f>
      </c>
      <c r="E33" s="49">
        <f t="shared" si="0"/>
      </c>
      <c r="F33" s="53">
        <f t="shared" si="1"/>
      </c>
      <c r="G33" s="50">
        <f t="shared" si="2"/>
      </c>
      <c r="H33" s="99">
        <f>TRAITEMENT!J33</f>
      </c>
      <c r="I33" s="49">
        <f t="shared" si="53"/>
      </c>
      <c r="J33" s="53">
        <f t="shared" si="54"/>
      </c>
      <c r="K33" s="50">
        <f t="shared" si="3"/>
      </c>
      <c r="L33" s="18">
        <f t="shared" si="4"/>
      </c>
      <c r="M33" s="195">
        <f>IF(SAISIES!$B33&lt;&gt;"",SAISIES!$B33,"")</f>
      </c>
      <c r="N33" s="195">
        <f>IF(SAISIES!$C33&lt;&gt;"",SAISIES!$C33,"")</f>
      </c>
      <c r="O33" s="111">
        <f>TRAITEMENT!P33</f>
      </c>
      <c r="P33" s="49">
        <f t="shared" si="5"/>
      </c>
      <c r="Q33" s="53">
        <f t="shared" si="6"/>
      </c>
      <c r="R33" s="50">
        <f t="shared" si="7"/>
      </c>
      <c r="S33" s="111">
        <f>TRAITEMENT!V33</f>
      </c>
      <c r="T33" s="49">
        <f t="shared" si="8"/>
      </c>
      <c r="U33" s="53">
        <f t="shared" si="9"/>
      </c>
      <c r="V33" s="50">
        <f t="shared" si="10"/>
      </c>
      <c r="W33" s="103">
        <f>TRAITEMENT!Y33</f>
      </c>
      <c r="X33" s="49">
        <f t="shared" si="11"/>
      </c>
      <c r="Y33" s="53">
        <f t="shared" si="12"/>
      </c>
      <c r="Z33" s="50">
        <f t="shared" si="13"/>
      </c>
      <c r="AA33" s="111">
        <f>TRAITEMENT!AC33</f>
      </c>
      <c r="AB33" s="49">
        <f t="shared" si="14"/>
      </c>
      <c r="AC33" s="53">
        <f t="shared" si="15"/>
      </c>
      <c r="AD33" s="50">
        <f t="shared" si="16"/>
      </c>
      <c r="AE33" s="103">
        <f>TRAITEMENT!AH33</f>
      </c>
      <c r="AF33" s="49">
        <f t="shared" si="17"/>
      </c>
      <c r="AG33" s="53">
        <f t="shared" si="18"/>
      </c>
      <c r="AH33" s="50">
        <f t="shared" si="19"/>
      </c>
      <c r="AI33" s="18">
        <f t="shared" si="20"/>
      </c>
      <c r="AJ33" s="195">
        <f>IF(SAISIES!$B33&lt;&gt;"",SAISIES!$B33,"")</f>
      </c>
      <c r="AK33" s="195">
        <f>IF(SAISIES!$C33&lt;&gt;"",SAISIES!$C33,"")</f>
      </c>
      <c r="AL33" s="110">
        <f>TRAITEMENT!AT33</f>
      </c>
      <c r="AM33" s="49">
        <f t="shared" si="21"/>
      </c>
      <c r="AN33" s="53">
        <f t="shared" si="22"/>
      </c>
      <c r="AO33" s="50">
        <f t="shared" si="23"/>
      </c>
      <c r="AP33" s="99">
        <f>TRAITEMENT!BC33</f>
      </c>
      <c r="AQ33" s="49">
        <f t="shared" si="24"/>
      </c>
      <c r="AR33" s="53">
        <f t="shared" si="25"/>
      </c>
      <c r="AS33" s="50">
        <f t="shared" si="26"/>
      </c>
      <c r="AT33" s="18">
        <f t="shared" si="27"/>
      </c>
      <c r="AU33" s="196">
        <f t="shared" si="55"/>
      </c>
      <c r="AV33" s="196">
        <f t="shared" si="56"/>
      </c>
      <c r="AW33" s="103">
        <f>TRAITEMENT!BK33</f>
      </c>
      <c r="AX33" s="49">
        <f t="shared" si="28"/>
      </c>
      <c r="AY33" s="53">
        <f t="shared" si="29"/>
      </c>
      <c r="AZ33" s="50">
        <f t="shared" si="30"/>
      </c>
      <c r="BA33" s="103">
        <f>TRAITEMENT!BO33</f>
      </c>
      <c r="BB33" s="49">
        <f t="shared" si="31"/>
      </c>
      <c r="BC33" s="53">
        <f t="shared" si="32"/>
      </c>
      <c r="BD33" s="50">
        <f t="shared" si="33"/>
      </c>
      <c r="BE33" s="103">
        <f>TRAITEMENT!BW33</f>
      </c>
      <c r="BF33" s="49">
        <f t="shared" si="34"/>
      </c>
      <c r="BG33" s="53">
        <f t="shared" si="35"/>
      </c>
      <c r="BH33" s="50">
        <f t="shared" si="36"/>
      </c>
      <c r="BI33" s="18">
        <f t="shared" si="37"/>
      </c>
      <c r="BJ33" s="196">
        <f t="shared" si="57"/>
      </c>
      <c r="BK33" s="196">
        <f t="shared" si="58"/>
      </c>
      <c r="BL33" s="23"/>
      <c r="BM33" s="112">
        <f>TRAITEMENT!CE33</f>
      </c>
      <c r="BN33" s="49">
        <f t="shared" si="38"/>
      </c>
      <c r="BO33" s="53">
        <f t="shared" si="39"/>
      </c>
      <c r="BP33" s="50">
        <f t="shared" si="40"/>
      </c>
      <c r="BQ33" s="23"/>
      <c r="BR33" s="112">
        <f>TRAITEMENT!CJ33</f>
      </c>
      <c r="BS33" s="49">
        <f t="shared" si="41"/>
      </c>
      <c r="BT33" s="53">
        <f t="shared" si="42"/>
      </c>
      <c r="BU33" s="50">
        <f t="shared" si="43"/>
      </c>
      <c r="BV33" s="23"/>
      <c r="BW33" s="112">
        <f>TRAITEMENT!CO33</f>
      </c>
      <c r="BX33" s="49">
        <f t="shared" si="44"/>
      </c>
      <c r="BY33" s="53">
        <f t="shared" si="45"/>
      </c>
      <c r="BZ33" s="50">
        <f t="shared" si="46"/>
      </c>
      <c r="CA33" s="23"/>
      <c r="CB33" s="112">
        <f>TRAITEMENT!CT33</f>
      </c>
      <c r="CC33" s="49">
        <f t="shared" si="47"/>
      </c>
      <c r="CD33" s="53">
        <f t="shared" si="48"/>
      </c>
      <c r="CE33" s="50">
        <f t="shared" si="49"/>
      </c>
      <c r="CF33" s="23"/>
      <c r="CG33" s="112">
        <f>TRAITEMENT!CY33</f>
      </c>
      <c r="CH33" s="49">
        <f t="shared" si="50"/>
      </c>
      <c r="CI33" s="53">
        <f t="shared" si="51"/>
      </c>
      <c r="CJ33" s="50">
        <f t="shared" si="52"/>
      </c>
    </row>
    <row r="34" spans="1:88" ht="12" customHeight="1">
      <c r="A34" s="18">
        <f>IF(SAISIES!A34&lt;&gt;"",SAISIES!A34,"")</f>
      </c>
      <c r="B34" s="195">
        <f>IF(SAISIES!B34&lt;&gt;"",SAISIES!B34,"")</f>
      </c>
      <c r="C34" s="195">
        <f>IF(SAISIES!C34&lt;&gt;"",SAISIES!C34,"")</f>
      </c>
      <c r="D34" s="110">
        <f>TRAITEMENT!G34</f>
      </c>
      <c r="E34" s="49">
        <f t="shared" si="0"/>
      </c>
      <c r="F34" s="53">
        <f t="shared" si="1"/>
      </c>
      <c r="G34" s="50">
        <f t="shared" si="2"/>
      </c>
      <c r="H34" s="99">
        <f>TRAITEMENT!J34</f>
      </c>
      <c r="I34" s="49">
        <f t="shared" si="53"/>
      </c>
      <c r="J34" s="53">
        <f t="shared" si="54"/>
      </c>
      <c r="K34" s="50">
        <f t="shared" si="3"/>
      </c>
      <c r="L34" s="18">
        <f t="shared" si="4"/>
      </c>
      <c r="M34" s="195">
        <f>IF(SAISIES!$B34&lt;&gt;"",SAISIES!$B34,"")</f>
      </c>
      <c r="N34" s="195">
        <f>IF(SAISIES!$C34&lt;&gt;"",SAISIES!$C34,"")</f>
      </c>
      <c r="O34" s="111">
        <f>TRAITEMENT!P34</f>
      </c>
      <c r="P34" s="49">
        <f t="shared" si="5"/>
      </c>
      <c r="Q34" s="53">
        <f t="shared" si="6"/>
      </c>
      <c r="R34" s="50">
        <f t="shared" si="7"/>
      </c>
      <c r="S34" s="111">
        <f>TRAITEMENT!V34</f>
      </c>
      <c r="T34" s="49">
        <f t="shared" si="8"/>
      </c>
      <c r="U34" s="53">
        <f t="shared" si="9"/>
      </c>
      <c r="V34" s="50">
        <f t="shared" si="10"/>
      </c>
      <c r="W34" s="103">
        <f>TRAITEMENT!Y34</f>
      </c>
      <c r="X34" s="49">
        <f t="shared" si="11"/>
      </c>
      <c r="Y34" s="53">
        <f t="shared" si="12"/>
      </c>
      <c r="Z34" s="50">
        <f t="shared" si="13"/>
      </c>
      <c r="AA34" s="111">
        <f>TRAITEMENT!AC34</f>
      </c>
      <c r="AB34" s="49">
        <f t="shared" si="14"/>
      </c>
      <c r="AC34" s="53">
        <f t="shared" si="15"/>
      </c>
      <c r="AD34" s="50">
        <f t="shared" si="16"/>
      </c>
      <c r="AE34" s="103">
        <f>TRAITEMENT!AH34</f>
      </c>
      <c r="AF34" s="49">
        <f t="shared" si="17"/>
      </c>
      <c r="AG34" s="53">
        <f t="shared" si="18"/>
      </c>
      <c r="AH34" s="50">
        <f t="shared" si="19"/>
      </c>
      <c r="AI34" s="18">
        <f t="shared" si="20"/>
      </c>
      <c r="AJ34" s="195">
        <f>IF(SAISIES!$B34&lt;&gt;"",SAISIES!$B34,"")</f>
      </c>
      <c r="AK34" s="195">
        <f>IF(SAISIES!$C34&lt;&gt;"",SAISIES!$C34,"")</f>
      </c>
      <c r="AL34" s="110">
        <f>TRAITEMENT!AT34</f>
      </c>
      <c r="AM34" s="49">
        <f t="shared" si="21"/>
      </c>
      <c r="AN34" s="53">
        <f t="shared" si="22"/>
      </c>
      <c r="AO34" s="50">
        <f t="shared" si="23"/>
      </c>
      <c r="AP34" s="99">
        <f>TRAITEMENT!BC34</f>
      </c>
      <c r="AQ34" s="49">
        <f t="shared" si="24"/>
      </c>
      <c r="AR34" s="53">
        <f t="shared" si="25"/>
      </c>
      <c r="AS34" s="50">
        <f t="shared" si="26"/>
      </c>
      <c r="AT34" s="18">
        <f t="shared" si="27"/>
      </c>
      <c r="AU34" s="196">
        <f t="shared" si="55"/>
      </c>
      <c r="AV34" s="196">
        <f t="shared" si="56"/>
      </c>
      <c r="AW34" s="103">
        <f>TRAITEMENT!BK34</f>
      </c>
      <c r="AX34" s="49">
        <f t="shared" si="28"/>
      </c>
      <c r="AY34" s="53">
        <f t="shared" si="29"/>
      </c>
      <c r="AZ34" s="50">
        <f t="shared" si="30"/>
      </c>
      <c r="BA34" s="103">
        <f>TRAITEMENT!BO34</f>
      </c>
      <c r="BB34" s="49">
        <f t="shared" si="31"/>
      </c>
      <c r="BC34" s="53">
        <f t="shared" si="32"/>
      </c>
      <c r="BD34" s="50">
        <f t="shared" si="33"/>
      </c>
      <c r="BE34" s="103">
        <f>TRAITEMENT!BW34</f>
      </c>
      <c r="BF34" s="49">
        <f t="shared" si="34"/>
      </c>
      <c r="BG34" s="53">
        <f t="shared" si="35"/>
      </c>
      <c r="BH34" s="50">
        <f t="shared" si="36"/>
      </c>
      <c r="BI34" s="18">
        <f t="shared" si="37"/>
      </c>
      <c r="BJ34" s="196">
        <f t="shared" si="57"/>
      </c>
      <c r="BK34" s="196">
        <f t="shared" si="58"/>
      </c>
      <c r="BL34" s="23"/>
      <c r="BM34" s="112">
        <f>TRAITEMENT!CE34</f>
      </c>
      <c r="BN34" s="49">
        <f t="shared" si="38"/>
      </c>
      <c r="BO34" s="53">
        <f t="shared" si="39"/>
      </c>
      <c r="BP34" s="50">
        <f t="shared" si="40"/>
      </c>
      <c r="BQ34" s="23"/>
      <c r="BR34" s="112">
        <f>TRAITEMENT!CJ34</f>
      </c>
      <c r="BS34" s="49">
        <f t="shared" si="41"/>
      </c>
      <c r="BT34" s="53">
        <f t="shared" si="42"/>
      </c>
      <c r="BU34" s="50">
        <f t="shared" si="43"/>
      </c>
      <c r="BV34" s="23"/>
      <c r="BW34" s="112">
        <f>TRAITEMENT!CO34</f>
      </c>
      <c r="BX34" s="49">
        <f t="shared" si="44"/>
      </c>
      <c r="BY34" s="53">
        <f t="shared" si="45"/>
      </c>
      <c r="BZ34" s="50">
        <f t="shared" si="46"/>
      </c>
      <c r="CA34" s="23"/>
      <c r="CB34" s="112">
        <f>TRAITEMENT!CT34</f>
      </c>
      <c r="CC34" s="49">
        <f t="shared" si="47"/>
      </c>
      <c r="CD34" s="53">
        <f t="shared" si="48"/>
      </c>
      <c r="CE34" s="50">
        <f t="shared" si="49"/>
      </c>
      <c r="CF34" s="23"/>
      <c r="CG34" s="112">
        <f>TRAITEMENT!CY34</f>
      </c>
      <c r="CH34" s="49">
        <f t="shared" si="50"/>
      </c>
      <c r="CI34" s="53">
        <f t="shared" si="51"/>
      </c>
      <c r="CJ34" s="50">
        <f t="shared" si="52"/>
      </c>
    </row>
    <row r="35" spans="1:88" ht="12" customHeight="1">
      <c r="A35" s="18">
        <f>IF(SAISIES!A35&lt;&gt;"",SAISIES!A35,"")</f>
      </c>
      <c r="B35" s="195">
        <f>IF(SAISIES!B35&lt;&gt;"",SAISIES!B35,"")</f>
      </c>
      <c r="C35" s="195">
        <f>IF(SAISIES!C35&lt;&gt;"",SAISIES!C35,"")</f>
      </c>
      <c r="D35" s="110">
        <f>TRAITEMENT!G35</f>
      </c>
      <c r="E35" s="49">
        <f t="shared" si="0"/>
      </c>
      <c r="F35" s="53">
        <f t="shared" si="1"/>
      </c>
      <c r="G35" s="50">
        <f t="shared" si="2"/>
      </c>
      <c r="H35" s="99">
        <f>TRAITEMENT!J35</f>
      </c>
      <c r="I35" s="49">
        <f t="shared" si="53"/>
      </c>
      <c r="J35" s="53">
        <f t="shared" si="54"/>
      </c>
      <c r="K35" s="50">
        <f t="shared" si="3"/>
      </c>
      <c r="L35" s="18">
        <f t="shared" si="4"/>
      </c>
      <c r="M35" s="195">
        <f>IF(SAISIES!$B35&lt;&gt;"",SAISIES!$B35,"")</f>
      </c>
      <c r="N35" s="195">
        <f>IF(SAISIES!$C35&lt;&gt;"",SAISIES!$C35,"")</f>
      </c>
      <c r="O35" s="111">
        <f>TRAITEMENT!P35</f>
      </c>
      <c r="P35" s="49">
        <f t="shared" si="5"/>
      </c>
      <c r="Q35" s="53">
        <f t="shared" si="6"/>
      </c>
      <c r="R35" s="50">
        <f t="shared" si="7"/>
      </c>
      <c r="S35" s="111">
        <f>TRAITEMENT!V35</f>
      </c>
      <c r="T35" s="49">
        <f t="shared" si="8"/>
      </c>
      <c r="U35" s="53">
        <f t="shared" si="9"/>
      </c>
      <c r="V35" s="50">
        <f t="shared" si="10"/>
      </c>
      <c r="W35" s="103">
        <f>TRAITEMENT!Y35</f>
      </c>
      <c r="X35" s="49">
        <f t="shared" si="11"/>
      </c>
      <c r="Y35" s="53">
        <f t="shared" si="12"/>
      </c>
      <c r="Z35" s="50">
        <f t="shared" si="13"/>
      </c>
      <c r="AA35" s="111">
        <f>TRAITEMENT!AC35</f>
      </c>
      <c r="AB35" s="49">
        <f t="shared" si="14"/>
      </c>
      <c r="AC35" s="53">
        <f t="shared" si="15"/>
      </c>
      <c r="AD35" s="50">
        <f t="shared" si="16"/>
      </c>
      <c r="AE35" s="103">
        <f>TRAITEMENT!AH35</f>
      </c>
      <c r="AF35" s="49">
        <f t="shared" si="17"/>
      </c>
      <c r="AG35" s="53">
        <f t="shared" si="18"/>
      </c>
      <c r="AH35" s="50">
        <f t="shared" si="19"/>
      </c>
      <c r="AI35" s="18">
        <f t="shared" si="20"/>
      </c>
      <c r="AJ35" s="195">
        <f>IF(SAISIES!$B35&lt;&gt;"",SAISIES!$B35,"")</f>
      </c>
      <c r="AK35" s="195">
        <f>IF(SAISIES!$C35&lt;&gt;"",SAISIES!$C35,"")</f>
      </c>
      <c r="AL35" s="110">
        <f>TRAITEMENT!AT35</f>
      </c>
      <c r="AM35" s="49">
        <f t="shared" si="21"/>
      </c>
      <c r="AN35" s="53">
        <f t="shared" si="22"/>
      </c>
      <c r="AO35" s="50">
        <f t="shared" si="23"/>
      </c>
      <c r="AP35" s="99">
        <f>TRAITEMENT!BC35</f>
      </c>
      <c r="AQ35" s="49">
        <f t="shared" si="24"/>
      </c>
      <c r="AR35" s="53">
        <f t="shared" si="25"/>
      </c>
      <c r="AS35" s="50">
        <f t="shared" si="26"/>
      </c>
      <c r="AT35" s="18">
        <f t="shared" si="27"/>
      </c>
      <c r="AU35" s="196">
        <f t="shared" si="55"/>
      </c>
      <c r="AV35" s="196">
        <f t="shared" si="56"/>
      </c>
      <c r="AW35" s="103">
        <f>TRAITEMENT!BK35</f>
      </c>
      <c r="AX35" s="49">
        <f t="shared" si="28"/>
      </c>
      <c r="AY35" s="53">
        <f t="shared" si="29"/>
      </c>
      <c r="AZ35" s="50">
        <f t="shared" si="30"/>
      </c>
      <c r="BA35" s="103">
        <f>TRAITEMENT!BO35</f>
      </c>
      <c r="BB35" s="49">
        <f t="shared" si="31"/>
      </c>
      <c r="BC35" s="53">
        <f t="shared" si="32"/>
      </c>
      <c r="BD35" s="50">
        <f t="shared" si="33"/>
      </c>
      <c r="BE35" s="103">
        <f>TRAITEMENT!BW35</f>
      </c>
      <c r="BF35" s="49">
        <f t="shared" si="34"/>
      </c>
      <c r="BG35" s="53">
        <f t="shared" si="35"/>
      </c>
      <c r="BH35" s="50">
        <f t="shared" si="36"/>
      </c>
      <c r="BI35" s="18">
        <f t="shared" si="37"/>
      </c>
      <c r="BJ35" s="196">
        <f t="shared" si="57"/>
      </c>
      <c r="BK35" s="196">
        <f t="shared" si="58"/>
      </c>
      <c r="BL35" s="23"/>
      <c r="BM35" s="112">
        <f>TRAITEMENT!CE35</f>
      </c>
      <c r="BN35" s="49">
        <f t="shared" si="38"/>
      </c>
      <c r="BO35" s="53">
        <f t="shared" si="39"/>
      </c>
      <c r="BP35" s="50">
        <f t="shared" si="40"/>
      </c>
      <c r="BQ35" s="23"/>
      <c r="BR35" s="112">
        <f>TRAITEMENT!CJ35</f>
      </c>
      <c r="BS35" s="49">
        <f t="shared" si="41"/>
      </c>
      <c r="BT35" s="53">
        <f t="shared" si="42"/>
      </c>
      <c r="BU35" s="50">
        <f t="shared" si="43"/>
      </c>
      <c r="BV35" s="23"/>
      <c r="BW35" s="112">
        <f>TRAITEMENT!CO35</f>
      </c>
      <c r="BX35" s="49">
        <f t="shared" si="44"/>
      </c>
      <c r="BY35" s="53">
        <f t="shared" si="45"/>
      </c>
      <c r="BZ35" s="50">
        <f t="shared" si="46"/>
      </c>
      <c r="CA35" s="23"/>
      <c r="CB35" s="112">
        <f>TRAITEMENT!CT35</f>
      </c>
      <c r="CC35" s="49">
        <f t="shared" si="47"/>
      </c>
      <c r="CD35" s="53">
        <f t="shared" si="48"/>
      </c>
      <c r="CE35" s="50">
        <f t="shared" si="49"/>
      </c>
      <c r="CF35" s="23"/>
      <c r="CG35" s="112">
        <f>TRAITEMENT!CY35</f>
      </c>
      <c r="CH35" s="49">
        <f t="shared" si="50"/>
      </c>
      <c r="CI35" s="53">
        <f t="shared" si="51"/>
      </c>
      <c r="CJ35" s="50">
        <f t="shared" si="52"/>
      </c>
    </row>
    <row r="36" spans="1:88" ht="12" customHeight="1">
      <c r="A36" s="18">
        <f>IF(SAISIES!A36&lt;&gt;"",SAISIES!A36,"")</f>
      </c>
      <c r="B36" s="195">
        <f>IF(SAISIES!B36&lt;&gt;"",SAISIES!B36,"")</f>
      </c>
      <c r="C36" s="195">
        <f>IF(SAISIES!C36&lt;&gt;"",SAISIES!C36,"")</f>
      </c>
      <c r="D36" s="110">
        <f>TRAITEMENT!G36</f>
      </c>
      <c r="E36" s="49">
        <f t="shared" si="0"/>
      </c>
      <c r="F36" s="53">
        <f t="shared" si="1"/>
      </c>
      <c r="G36" s="50">
        <f t="shared" si="2"/>
      </c>
      <c r="H36" s="99">
        <f>TRAITEMENT!J36</f>
      </c>
      <c r="I36" s="49">
        <f t="shared" si="53"/>
      </c>
      <c r="J36" s="53">
        <f t="shared" si="54"/>
      </c>
      <c r="K36" s="50">
        <f t="shared" si="3"/>
      </c>
      <c r="L36" s="18">
        <f t="shared" si="4"/>
      </c>
      <c r="M36" s="195">
        <f>IF(SAISIES!$B36&lt;&gt;"",SAISIES!$B36,"")</f>
      </c>
      <c r="N36" s="195">
        <f>IF(SAISIES!$C36&lt;&gt;"",SAISIES!$C36,"")</f>
      </c>
      <c r="O36" s="111">
        <f>TRAITEMENT!P36</f>
      </c>
      <c r="P36" s="49">
        <f t="shared" si="5"/>
      </c>
      <c r="Q36" s="53">
        <f t="shared" si="6"/>
      </c>
      <c r="R36" s="50">
        <f t="shared" si="7"/>
      </c>
      <c r="S36" s="111">
        <f>TRAITEMENT!V36</f>
      </c>
      <c r="T36" s="49">
        <f t="shared" si="8"/>
      </c>
      <c r="U36" s="53">
        <f t="shared" si="9"/>
      </c>
      <c r="V36" s="50">
        <f t="shared" si="10"/>
      </c>
      <c r="W36" s="103">
        <f>TRAITEMENT!Y36</f>
      </c>
      <c r="X36" s="49">
        <f t="shared" si="11"/>
      </c>
      <c r="Y36" s="53">
        <f t="shared" si="12"/>
      </c>
      <c r="Z36" s="50">
        <f t="shared" si="13"/>
      </c>
      <c r="AA36" s="111">
        <f>TRAITEMENT!AC36</f>
      </c>
      <c r="AB36" s="49">
        <f t="shared" si="14"/>
      </c>
      <c r="AC36" s="53">
        <f t="shared" si="15"/>
      </c>
      <c r="AD36" s="50">
        <f t="shared" si="16"/>
      </c>
      <c r="AE36" s="103">
        <f>TRAITEMENT!AH36</f>
      </c>
      <c r="AF36" s="49">
        <f t="shared" si="17"/>
      </c>
      <c r="AG36" s="53">
        <f t="shared" si="18"/>
      </c>
      <c r="AH36" s="50">
        <f t="shared" si="19"/>
      </c>
      <c r="AI36" s="18">
        <f t="shared" si="20"/>
      </c>
      <c r="AJ36" s="195">
        <f>IF(SAISIES!$B36&lt;&gt;"",SAISIES!$B36,"")</f>
      </c>
      <c r="AK36" s="195">
        <f>IF(SAISIES!$C36&lt;&gt;"",SAISIES!$C36,"")</f>
      </c>
      <c r="AL36" s="110">
        <f>TRAITEMENT!AT36</f>
      </c>
      <c r="AM36" s="49">
        <f t="shared" si="21"/>
      </c>
      <c r="AN36" s="53">
        <f t="shared" si="22"/>
      </c>
      <c r="AO36" s="50">
        <f t="shared" si="23"/>
      </c>
      <c r="AP36" s="99">
        <f>TRAITEMENT!BC36</f>
      </c>
      <c r="AQ36" s="49">
        <f t="shared" si="24"/>
      </c>
      <c r="AR36" s="53">
        <f t="shared" si="25"/>
      </c>
      <c r="AS36" s="50">
        <f t="shared" si="26"/>
      </c>
      <c r="AT36" s="18">
        <f t="shared" si="27"/>
      </c>
      <c r="AU36" s="196">
        <f t="shared" si="55"/>
      </c>
      <c r="AV36" s="196">
        <f t="shared" si="56"/>
      </c>
      <c r="AW36" s="103">
        <f>TRAITEMENT!BK36</f>
      </c>
      <c r="AX36" s="49">
        <f t="shared" si="28"/>
      </c>
      <c r="AY36" s="53">
        <f t="shared" si="29"/>
      </c>
      <c r="AZ36" s="50">
        <f t="shared" si="30"/>
      </c>
      <c r="BA36" s="103">
        <f>TRAITEMENT!BO36</f>
      </c>
      <c r="BB36" s="49">
        <f t="shared" si="31"/>
      </c>
      <c r="BC36" s="53">
        <f t="shared" si="32"/>
      </c>
      <c r="BD36" s="50">
        <f t="shared" si="33"/>
      </c>
      <c r="BE36" s="103">
        <f>TRAITEMENT!BW36</f>
      </c>
      <c r="BF36" s="49">
        <f t="shared" si="34"/>
      </c>
      <c r="BG36" s="53">
        <f t="shared" si="35"/>
      </c>
      <c r="BH36" s="50">
        <f t="shared" si="36"/>
      </c>
      <c r="BI36" s="18">
        <f t="shared" si="37"/>
      </c>
      <c r="BJ36" s="196">
        <f t="shared" si="57"/>
      </c>
      <c r="BK36" s="196">
        <f t="shared" si="58"/>
      </c>
      <c r="BL36" s="23"/>
      <c r="BM36" s="112">
        <f>TRAITEMENT!CE36</f>
      </c>
      <c r="BN36" s="49">
        <f t="shared" si="38"/>
      </c>
      <c r="BO36" s="53">
        <f t="shared" si="39"/>
      </c>
      <c r="BP36" s="50">
        <f t="shared" si="40"/>
      </c>
      <c r="BQ36" s="23"/>
      <c r="BR36" s="112">
        <f>TRAITEMENT!CJ36</f>
      </c>
      <c r="BS36" s="49">
        <f t="shared" si="41"/>
      </c>
      <c r="BT36" s="53">
        <f t="shared" si="42"/>
      </c>
      <c r="BU36" s="50">
        <f t="shared" si="43"/>
      </c>
      <c r="BV36" s="23"/>
      <c r="BW36" s="112">
        <f>TRAITEMENT!CO36</f>
      </c>
      <c r="BX36" s="49">
        <f t="shared" si="44"/>
      </c>
      <c r="BY36" s="53">
        <f t="shared" si="45"/>
      </c>
      <c r="BZ36" s="50">
        <f t="shared" si="46"/>
      </c>
      <c r="CA36" s="23"/>
      <c r="CB36" s="112">
        <f>TRAITEMENT!CT36</f>
      </c>
      <c r="CC36" s="49">
        <f t="shared" si="47"/>
      </c>
      <c r="CD36" s="53">
        <f t="shared" si="48"/>
      </c>
      <c r="CE36" s="50">
        <f t="shared" si="49"/>
      </c>
      <c r="CF36" s="23"/>
      <c r="CG36" s="112">
        <f>TRAITEMENT!CY36</f>
      </c>
      <c r="CH36" s="49">
        <f t="shared" si="50"/>
      </c>
      <c r="CI36" s="53">
        <f t="shared" si="51"/>
      </c>
      <c r="CJ36" s="50">
        <f t="shared" si="52"/>
      </c>
    </row>
    <row r="37" spans="1:88" ht="12" customHeight="1">
      <c r="A37" s="18">
        <f>IF(SAISIES!A37&lt;&gt;"",SAISIES!A37,"")</f>
      </c>
      <c r="B37" s="195">
        <f>IF(SAISIES!B37&lt;&gt;"",SAISIES!B37,"")</f>
      </c>
      <c r="C37" s="195">
        <f>IF(SAISIES!C37&lt;&gt;"",SAISIES!C37,"")</f>
      </c>
      <c r="D37" s="110">
        <f>TRAITEMENT!G37</f>
      </c>
      <c r="E37" s="49">
        <f t="shared" si="0"/>
      </c>
      <c r="F37" s="53">
        <f t="shared" si="1"/>
      </c>
      <c r="G37" s="50">
        <f t="shared" si="2"/>
      </c>
      <c r="H37" s="99">
        <f>TRAITEMENT!J37</f>
      </c>
      <c r="I37" s="49">
        <f t="shared" si="53"/>
      </c>
      <c r="J37" s="53">
        <f t="shared" si="54"/>
      </c>
      <c r="K37" s="50">
        <f t="shared" si="3"/>
      </c>
      <c r="L37" s="18">
        <f t="shared" si="4"/>
      </c>
      <c r="M37" s="195">
        <f>IF(SAISIES!$B37&lt;&gt;"",SAISIES!$B37,"")</f>
      </c>
      <c r="N37" s="195">
        <f>IF(SAISIES!$C37&lt;&gt;"",SAISIES!$C37,"")</f>
      </c>
      <c r="O37" s="111">
        <f>TRAITEMENT!P37</f>
      </c>
      <c r="P37" s="49">
        <f t="shared" si="5"/>
      </c>
      <c r="Q37" s="53">
        <f t="shared" si="6"/>
      </c>
      <c r="R37" s="50">
        <f t="shared" si="7"/>
      </c>
      <c r="S37" s="111">
        <f>TRAITEMENT!V37</f>
      </c>
      <c r="T37" s="49">
        <f t="shared" si="8"/>
      </c>
      <c r="U37" s="53">
        <f t="shared" si="9"/>
      </c>
      <c r="V37" s="50">
        <f t="shared" si="10"/>
      </c>
      <c r="W37" s="103">
        <f>TRAITEMENT!Y37</f>
      </c>
      <c r="X37" s="49">
        <f t="shared" si="11"/>
      </c>
      <c r="Y37" s="53">
        <f t="shared" si="12"/>
      </c>
      <c r="Z37" s="50">
        <f t="shared" si="13"/>
      </c>
      <c r="AA37" s="111">
        <f>TRAITEMENT!AC37</f>
      </c>
      <c r="AB37" s="49">
        <f t="shared" si="14"/>
      </c>
      <c r="AC37" s="53">
        <f t="shared" si="15"/>
      </c>
      <c r="AD37" s="50">
        <f t="shared" si="16"/>
      </c>
      <c r="AE37" s="103">
        <f>TRAITEMENT!AH37</f>
      </c>
      <c r="AF37" s="49">
        <f t="shared" si="17"/>
      </c>
      <c r="AG37" s="53">
        <f t="shared" si="18"/>
      </c>
      <c r="AH37" s="50">
        <f t="shared" si="19"/>
      </c>
      <c r="AI37" s="18">
        <f t="shared" si="20"/>
      </c>
      <c r="AJ37" s="195">
        <f>IF(SAISIES!$B37&lt;&gt;"",SAISIES!$B37,"")</f>
      </c>
      <c r="AK37" s="195">
        <f>IF(SAISIES!$C37&lt;&gt;"",SAISIES!$C37,"")</f>
      </c>
      <c r="AL37" s="110">
        <f>TRAITEMENT!AT37</f>
      </c>
      <c r="AM37" s="49">
        <f t="shared" si="21"/>
      </c>
      <c r="AN37" s="53">
        <f t="shared" si="22"/>
      </c>
      <c r="AO37" s="50">
        <f t="shared" si="23"/>
      </c>
      <c r="AP37" s="99">
        <f>TRAITEMENT!BC37</f>
      </c>
      <c r="AQ37" s="49">
        <f t="shared" si="24"/>
      </c>
      <c r="AR37" s="53">
        <f t="shared" si="25"/>
      </c>
      <c r="AS37" s="50">
        <f t="shared" si="26"/>
      </c>
      <c r="AT37" s="18">
        <f t="shared" si="27"/>
      </c>
      <c r="AU37" s="196">
        <f t="shared" si="55"/>
      </c>
      <c r="AV37" s="196">
        <f t="shared" si="56"/>
      </c>
      <c r="AW37" s="103">
        <f>TRAITEMENT!BK37</f>
      </c>
      <c r="AX37" s="49">
        <f t="shared" si="28"/>
      </c>
      <c r="AY37" s="53">
        <f t="shared" si="29"/>
      </c>
      <c r="AZ37" s="50">
        <f t="shared" si="30"/>
      </c>
      <c r="BA37" s="103">
        <f>TRAITEMENT!BO37</f>
      </c>
      <c r="BB37" s="49">
        <f t="shared" si="31"/>
      </c>
      <c r="BC37" s="53">
        <f t="shared" si="32"/>
      </c>
      <c r="BD37" s="50">
        <f t="shared" si="33"/>
      </c>
      <c r="BE37" s="103">
        <f>TRAITEMENT!BW37</f>
      </c>
      <c r="BF37" s="49">
        <f t="shared" si="34"/>
      </c>
      <c r="BG37" s="53">
        <f t="shared" si="35"/>
      </c>
      <c r="BH37" s="50">
        <f t="shared" si="36"/>
      </c>
      <c r="BI37" s="18">
        <f t="shared" si="37"/>
      </c>
      <c r="BJ37" s="196">
        <f t="shared" si="57"/>
      </c>
      <c r="BK37" s="196">
        <f t="shared" si="58"/>
      </c>
      <c r="BL37" s="23"/>
      <c r="BM37" s="112">
        <f>TRAITEMENT!CE37</f>
      </c>
      <c r="BN37" s="49">
        <f t="shared" si="38"/>
      </c>
      <c r="BO37" s="53">
        <f t="shared" si="39"/>
      </c>
      <c r="BP37" s="50">
        <f t="shared" si="40"/>
      </c>
      <c r="BQ37" s="23"/>
      <c r="BR37" s="112">
        <f>TRAITEMENT!CJ37</f>
      </c>
      <c r="BS37" s="49">
        <f t="shared" si="41"/>
      </c>
      <c r="BT37" s="53">
        <f t="shared" si="42"/>
      </c>
      <c r="BU37" s="50">
        <f t="shared" si="43"/>
      </c>
      <c r="BV37" s="23"/>
      <c r="BW37" s="112">
        <f>TRAITEMENT!CO37</f>
      </c>
      <c r="BX37" s="49">
        <f t="shared" si="44"/>
      </c>
      <c r="BY37" s="53">
        <f t="shared" si="45"/>
      </c>
      <c r="BZ37" s="50">
        <f t="shared" si="46"/>
      </c>
      <c r="CA37" s="23"/>
      <c r="CB37" s="112">
        <f>TRAITEMENT!CT37</f>
      </c>
      <c r="CC37" s="49">
        <f t="shared" si="47"/>
      </c>
      <c r="CD37" s="53">
        <f t="shared" si="48"/>
      </c>
      <c r="CE37" s="50">
        <f t="shared" si="49"/>
      </c>
      <c r="CF37" s="23"/>
      <c r="CG37" s="112">
        <f>TRAITEMENT!CY37</f>
      </c>
      <c r="CH37" s="49">
        <f t="shared" si="50"/>
      </c>
      <c r="CI37" s="53">
        <f t="shared" si="51"/>
      </c>
      <c r="CJ37" s="50">
        <f t="shared" si="52"/>
      </c>
    </row>
    <row r="38" spans="1:88" ht="12" customHeight="1">
      <c r="A38" s="18">
        <f>IF(SAISIES!A38&lt;&gt;"",SAISIES!A38,"")</f>
      </c>
      <c r="B38" s="195">
        <f>IF(SAISIES!B38&lt;&gt;"",SAISIES!B38,"")</f>
      </c>
      <c r="C38" s="195">
        <f>IF(SAISIES!C38&lt;&gt;"",SAISIES!C38,"")</f>
      </c>
      <c r="D38" s="110">
        <f>TRAITEMENT!G38</f>
      </c>
      <c r="E38" s="49">
        <f t="shared" si="0"/>
      </c>
      <c r="F38" s="53">
        <f t="shared" si="1"/>
      </c>
      <c r="G38" s="50">
        <f t="shared" si="2"/>
      </c>
      <c r="H38" s="99">
        <f>TRAITEMENT!J38</f>
      </c>
      <c r="I38" s="49">
        <f t="shared" si="53"/>
      </c>
      <c r="J38" s="53">
        <f t="shared" si="54"/>
      </c>
      <c r="K38" s="50">
        <f t="shared" si="3"/>
      </c>
      <c r="L38" s="18">
        <f t="shared" si="4"/>
      </c>
      <c r="M38" s="195">
        <f>IF(SAISIES!$B38&lt;&gt;"",SAISIES!$B38,"")</f>
      </c>
      <c r="N38" s="195">
        <f>IF(SAISIES!$C38&lt;&gt;"",SAISIES!$C38,"")</f>
      </c>
      <c r="O38" s="111">
        <f>TRAITEMENT!P38</f>
      </c>
      <c r="P38" s="49">
        <f t="shared" si="5"/>
      </c>
      <c r="Q38" s="53">
        <f t="shared" si="6"/>
      </c>
      <c r="R38" s="50">
        <f t="shared" si="7"/>
      </c>
      <c r="S38" s="111">
        <f>TRAITEMENT!V38</f>
      </c>
      <c r="T38" s="49">
        <f t="shared" si="8"/>
      </c>
      <c r="U38" s="53">
        <f t="shared" si="9"/>
      </c>
      <c r="V38" s="50">
        <f t="shared" si="10"/>
      </c>
      <c r="W38" s="103">
        <f>TRAITEMENT!Y38</f>
      </c>
      <c r="X38" s="49">
        <f t="shared" si="11"/>
      </c>
      <c r="Y38" s="53">
        <f t="shared" si="12"/>
      </c>
      <c r="Z38" s="50">
        <f t="shared" si="13"/>
      </c>
      <c r="AA38" s="111">
        <f>TRAITEMENT!AC38</f>
      </c>
      <c r="AB38" s="49">
        <f t="shared" si="14"/>
      </c>
      <c r="AC38" s="53">
        <f t="shared" si="15"/>
      </c>
      <c r="AD38" s="50">
        <f t="shared" si="16"/>
      </c>
      <c r="AE38" s="103">
        <f>TRAITEMENT!AH38</f>
      </c>
      <c r="AF38" s="49">
        <f t="shared" si="17"/>
      </c>
      <c r="AG38" s="53">
        <f t="shared" si="18"/>
      </c>
      <c r="AH38" s="50">
        <f t="shared" si="19"/>
      </c>
      <c r="AI38" s="18">
        <f t="shared" si="20"/>
      </c>
      <c r="AJ38" s="195">
        <f>IF(SAISIES!$B38&lt;&gt;"",SAISIES!$B38,"")</f>
      </c>
      <c r="AK38" s="195">
        <f>IF(SAISIES!$C38&lt;&gt;"",SAISIES!$C38,"")</f>
      </c>
      <c r="AL38" s="110">
        <f>TRAITEMENT!AT38</f>
      </c>
      <c r="AM38" s="49">
        <f t="shared" si="21"/>
      </c>
      <c r="AN38" s="53">
        <f t="shared" si="22"/>
      </c>
      <c r="AO38" s="50">
        <f t="shared" si="23"/>
      </c>
      <c r="AP38" s="99">
        <f>TRAITEMENT!BC38</f>
      </c>
      <c r="AQ38" s="49">
        <f t="shared" si="24"/>
      </c>
      <c r="AR38" s="53">
        <f t="shared" si="25"/>
      </c>
      <c r="AS38" s="50">
        <f t="shared" si="26"/>
      </c>
      <c r="AT38" s="18">
        <f t="shared" si="27"/>
      </c>
      <c r="AU38" s="196">
        <f t="shared" si="55"/>
      </c>
      <c r="AV38" s="196">
        <f t="shared" si="56"/>
      </c>
      <c r="AW38" s="103">
        <f>TRAITEMENT!BK38</f>
      </c>
      <c r="AX38" s="49">
        <f t="shared" si="28"/>
      </c>
      <c r="AY38" s="53">
        <f t="shared" si="29"/>
      </c>
      <c r="AZ38" s="50">
        <f t="shared" si="30"/>
      </c>
      <c r="BA38" s="103">
        <f>TRAITEMENT!BO38</f>
      </c>
      <c r="BB38" s="49">
        <f t="shared" si="31"/>
      </c>
      <c r="BC38" s="53">
        <f t="shared" si="32"/>
      </c>
      <c r="BD38" s="50">
        <f t="shared" si="33"/>
      </c>
      <c r="BE38" s="103">
        <f>TRAITEMENT!BW38</f>
      </c>
      <c r="BF38" s="49">
        <f t="shared" si="34"/>
      </c>
      <c r="BG38" s="53">
        <f t="shared" si="35"/>
      </c>
      <c r="BH38" s="50">
        <f t="shared" si="36"/>
      </c>
      <c r="BI38" s="18">
        <f t="shared" si="37"/>
      </c>
      <c r="BJ38" s="196">
        <f t="shared" si="57"/>
      </c>
      <c r="BK38" s="196">
        <f t="shared" si="58"/>
      </c>
      <c r="BL38" s="23"/>
      <c r="BM38" s="112">
        <f>TRAITEMENT!CE38</f>
      </c>
      <c r="BN38" s="49">
        <f t="shared" si="38"/>
      </c>
      <c r="BO38" s="53">
        <f t="shared" si="39"/>
      </c>
      <c r="BP38" s="50">
        <f t="shared" si="40"/>
      </c>
      <c r="BQ38" s="23"/>
      <c r="BR38" s="112">
        <f>TRAITEMENT!CJ38</f>
      </c>
      <c r="BS38" s="49">
        <f t="shared" si="41"/>
      </c>
      <c r="BT38" s="53">
        <f t="shared" si="42"/>
      </c>
      <c r="BU38" s="50">
        <f t="shared" si="43"/>
      </c>
      <c r="BV38" s="23"/>
      <c r="BW38" s="112">
        <f>TRAITEMENT!CO38</f>
      </c>
      <c r="BX38" s="49">
        <f t="shared" si="44"/>
      </c>
      <c r="BY38" s="53">
        <f t="shared" si="45"/>
      </c>
      <c r="BZ38" s="50">
        <f t="shared" si="46"/>
      </c>
      <c r="CA38" s="23"/>
      <c r="CB38" s="112">
        <f>TRAITEMENT!CT38</f>
      </c>
      <c r="CC38" s="49">
        <f t="shared" si="47"/>
      </c>
      <c r="CD38" s="53">
        <f t="shared" si="48"/>
      </c>
      <c r="CE38" s="50">
        <f t="shared" si="49"/>
      </c>
      <c r="CF38" s="23"/>
      <c r="CG38" s="112">
        <f>TRAITEMENT!CY38</f>
      </c>
      <c r="CH38" s="49">
        <f t="shared" si="50"/>
      </c>
      <c r="CI38" s="53">
        <f t="shared" si="51"/>
      </c>
      <c r="CJ38" s="50">
        <f t="shared" si="52"/>
      </c>
    </row>
    <row r="39" spans="1:88" ht="12" customHeight="1">
      <c r="A39" s="18">
        <f>IF(SAISIES!A39&lt;&gt;"",SAISIES!A39,"")</f>
      </c>
      <c r="B39" s="195">
        <f>IF(SAISIES!B39&lt;&gt;"",SAISIES!B39,"")</f>
      </c>
      <c r="C39" s="195">
        <f>IF(SAISIES!C39&lt;&gt;"",SAISIES!C39,"")</f>
      </c>
      <c r="D39" s="110">
        <f>TRAITEMENT!G39</f>
      </c>
      <c r="E39" s="49">
        <f t="shared" si="0"/>
      </c>
      <c r="F39" s="53">
        <f t="shared" si="1"/>
      </c>
      <c r="G39" s="50">
        <f t="shared" si="2"/>
      </c>
      <c r="H39" s="99">
        <f>TRAITEMENT!J39</f>
      </c>
      <c r="I39" s="49">
        <f t="shared" si="53"/>
      </c>
      <c r="J39" s="53">
        <f t="shared" si="54"/>
      </c>
      <c r="K39" s="50">
        <f t="shared" si="3"/>
      </c>
      <c r="L39" s="18">
        <f t="shared" si="4"/>
      </c>
      <c r="M39" s="195">
        <f>IF(SAISIES!$B39&lt;&gt;"",SAISIES!$B39,"")</f>
      </c>
      <c r="N39" s="195">
        <f>IF(SAISIES!$C39&lt;&gt;"",SAISIES!$C39,"")</f>
      </c>
      <c r="O39" s="111">
        <f>TRAITEMENT!P39</f>
      </c>
      <c r="P39" s="49">
        <f t="shared" si="5"/>
      </c>
      <c r="Q39" s="53">
        <f t="shared" si="6"/>
      </c>
      <c r="R39" s="50">
        <f t="shared" si="7"/>
      </c>
      <c r="S39" s="111">
        <f>TRAITEMENT!V39</f>
      </c>
      <c r="T39" s="49">
        <f t="shared" si="8"/>
      </c>
      <c r="U39" s="53">
        <f t="shared" si="9"/>
      </c>
      <c r="V39" s="50">
        <f t="shared" si="10"/>
      </c>
      <c r="W39" s="103">
        <f>TRAITEMENT!Y39</f>
      </c>
      <c r="X39" s="49">
        <f t="shared" si="11"/>
      </c>
      <c r="Y39" s="53">
        <f t="shared" si="12"/>
      </c>
      <c r="Z39" s="50">
        <f t="shared" si="13"/>
      </c>
      <c r="AA39" s="111">
        <f>TRAITEMENT!AC39</f>
      </c>
      <c r="AB39" s="49">
        <f t="shared" si="14"/>
      </c>
      <c r="AC39" s="53">
        <f t="shared" si="15"/>
      </c>
      <c r="AD39" s="50">
        <f t="shared" si="16"/>
      </c>
      <c r="AE39" s="103">
        <f>TRAITEMENT!AH39</f>
      </c>
      <c r="AF39" s="49">
        <f t="shared" si="17"/>
      </c>
      <c r="AG39" s="53">
        <f t="shared" si="18"/>
      </c>
      <c r="AH39" s="50">
        <f t="shared" si="19"/>
      </c>
      <c r="AI39" s="18">
        <f t="shared" si="20"/>
      </c>
      <c r="AJ39" s="195">
        <f>IF(SAISIES!$B39&lt;&gt;"",SAISIES!$B39,"")</f>
      </c>
      <c r="AK39" s="195">
        <f>IF(SAISIES!$C39&lt;&gt;"",SAISIES!$C39,"")</f>
      </c>
      <c r="AL39" s="110">
        <f>TRAITEMENT!AT39</f>
      </c>
      <c r="AM39" s="49">
        <f t="shared" si="21"/>
      </c>
      <c r="AN39" s="53">
        <f t="shared" si="22"/>
      </c>
      <c r="AO39" s="50">
        <f t="shared" si="23"/>
      </c>
      <c r="AP39" s="99">
        <f>TRAITEMENT!BC39</f>
      </c>
      <c r="AQ39" s="49">
        <f t="shared" si="24"/>
      </c>
      <c r="AR39" s="53">
        <f t="shared" si="25"/>
      </c>
      <c r="AS39" s="50">
        <f t="shared" si="26"/>
      </c>
      <c r="AT39" s="18">
        <f t="shared" si="27"/>
      </c>
      <c r="AU39" s="196">
        <f t="shared" si="55"/>
      </c>
      <c r="AV39" s="196">
        <f t="shared" si="56"/>
      </c>
      <c r="AW39" s="103">
        <f>TRAITEMENT!BK39</f>
      </c>
      <c r="AX39" s="49">
        <f t="shared" si="28"/>
      </c>
      <c r="AY39" s="53">
        <f t="shared" si="29"/>
      </c>
      <c r="AZ39" s="50">
        <f t="shared" si="30"/>
      </c>
      <c r="BA39" s="103">
        <f>TRAITEMENT!BO39</f>
      </c>
      <c r="BB39" s="49">
        <f t="shared" si="31"/>
      </c>
      <c r="BC39" s="53">
        <f t="shared" si="32"/>
      </c>
      <c r="BD39" s="50">
        <f t="shared" si="33"/>
      </c>
      <c r="BE39" s="103">
        <f>TRAITEMENT!BW39</f>
      </c>
      <c r="BF39" s="49">
        <f t="shared" si="34"/>
      </c>
      <c r="BG39" s="53">
        <f t="shared" si="35"/>
      </c>
      <c r="BH39" s="50">
        <f t="shared" si="36"/>
      </c>
      <c r="BI39" s="18">
        <f t="shared" si="37"/>
      </c>
      <c r="BJ39" s="196">
        <f t="shared" si="57"/>
      </c>
      <c r="BK39" s="196">
        <f t="shared" si="58"/>
      </c>
      <c r="BL39" s="23"/>
      <c r="BM39" s="112">
        <f>TRAITEMENT!CE39</f>
      </c>
      <c r="BN39" s="49">
        <f t="shared" si="38"/>
      </c>
      <c r="BO39" s="53">
        <f t="shared" si="39"/>
      </c>
      <c r="BP39" s="50">
        <f t="shared" si="40"/>
      </c>
      <c r="BQ39" s="23"/>
      <c r="BR39" s="112">
        <f>TRAITEMENT!CJ39</f>
      </c>
      <c r="BS39" s="49">
        <f t="shared" si="41"/>
      </c>
      <c r="BT39" s="53">
        <f t="shared" si="42"/>
      </c>
      <c r="BU39" s="50">
        <f t="shared" si="43"/>
      </c>
      <c r="BV39" s="23"/>
      <c r="BW39" s="112">
        <f>TRAITEMENT!CO39</f>
      </c>
      <c r="BX39" s="49">
        <f t="shared" si="44"/>
      </c>
      <c r="BY39" s="53">
        <f t="shared" si="45"/>
      </c>
      <c r="BZ39" s="50">
        <f t="shared" si="46"/>
      </c>
      <c r="CA39" s="23"/>
      <c r="CB39" s="112">
        <f>TRAITEMENT!CT39</f>
      </c>
      <c r="CC39" s="49">
        <f t="shared" si="47"/>
      </c>
      <c r="CD39" s="53">
        <f t="shared" si="48"/>
      </c>
      <c r="CE39" s="50">
        <f t="shared" si="49"/>
      </c>
      <c r="CF39" s="23"/>
      <c r="CG39" s="112">
        <f>TRAITEMENT!CY39</f>
      </c>
      <c r="CH39" s="49">
        <f t="shared" si="50"/>
      </c>
      <c r="CI39" s="53">
        <f t="shared" si="51"/>
      </c>
      <c r="CJ39" s="50">
        <f t="shared" si="52"/>
      </c>
    </row>
    <row r="40" spans="1:88" ht="12" customHeight="1">
      <c r="A40" s="23"/>
      <c r="B40" s="23"/>
      <c r="C40" s="23"/>
      <c r="D40" s="25"/>
      <c r="E40" s="24"/>
      <c r="F40" s="24"/>
      <c r="G40" s="24"/>
      <c r="H40" s="25"/>
      <c r="I40" s="25"/>
      <c r="J40" s="25"/>
      <c r="K40" s="25"/>
      <c r="L40" s="23"/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3"/>
      <c r="BJ40" s="23"/>
      <c r="BK40" s="23"/>
      <c r="BL40" s="23"/>
      <c r="BM40" s="24"/>
      <c r="BN40" s="24"/>
      <c r="BO40" s="24"/>
      <c r="BP40" s="25"/>
      <c r="BQ40" s="23"/>
      <c r="BR40" s="24"/>
      <c r="BS40" s="24"/>
      <c r="BT40" s="24"/>
      <c r="BU40" s="25"/>
      <c r="BV40" s="23"/>
      <c r="BW40" s="24"/>
      <c r="BX40" s="24"/>
      <c r="BY40" s="24"/>
      <c r="BZ40" s="25"/>
      <c r="CA40" s="23"/>
      <c r="CB40" s="24"/>
      <c r="CC40" s="24"/>
      <c r="CD40" s="24"/>
      <c r="CE40" s="25"/>
      <c r="CF40" s="23"/>
      <c r="CG40" s="24"/>
      <c r="CH40" s="24"/>
      <c r="CI40" s="24"/>
      <c r="CJ40" s="25"/>
    </row>
    <row r="41" spans="1:88" ht="9" customHeight="1">
      <c r="A41" s="273" t="str">
        <f>TRAITEMENT!A46</f>
        <v>Page 1 sur 5</v>
      </c>
      <c r="B41" s="182"/>
      <c r="C41" s="190"/>
      <c r="D41" s="54" t="str">
        <f aca="true" t="shared" si="59" ref="D41:Z41">D9</f>
        <v>%</v>
      </c>
      <c r="E41" s="55" t="str">
        <f t="shared" si="59"/>
        <v>A</v>
      </c>
      <c r="F41" s="56" t="str">
        <f t="shared" si="59"/>
        <v>ECA</v>
      </c>
      <c r="G41" s="57" t="str">
        <f t="shared" si="59"/>
        <v>NA</v>
      </c>
      <c r="H41" s="54" t="str">
        <f t="shared" si="59"/>
        <v>%</v>
      </c>
      <c r="I41" s="55" t="str">
        <f t="shared" si="59"/>
        <v>A</v>
      </c>
      <c r="J41" s="56" t="str">
        <f t="shared" si="59"/>
        <v>ECA</v>
      </c>
      <c r="K41" s="57" t="str">
        <f t="shared" si="59"/>
        <v>NA</v>
      </c>
      <c r="L41" s="273" t="str">
        <f>TRAITEMENT!K46</f>
        <v>Page 2 sur 5</v>
      </c>
      <c r="M41" s="182"/>
      <c r="N41" s="190"/>
      <c r="O41" s="79" t="str">
        <f t="shared" si="59"/>
        <v>%</v>
      </c>
      <c r="P41" s="80" t="str">
        <f t="shared" si="59"/>
        <v>A</v>
      </c>
      <c r="Q41" s="81" t="str">
        <f t="shared" si="59"/>
        <v>ECA</v>
      </c>
      <c r="R41" s="82" t="str">
        <f t="shared" si="59"/>
        <v>NA</v>
      </c>
      <c r="S41" s="79" t="str">
        <f t="shared" si="59"/>
        <v>%</v>
      </c>
      <c r="T41" s="80" t="str">
        <f t="shared" si="59"/>
        <v>A</v>
      </c>
      <c r="U41" s="81" t="str">
        <f t="shared" si="59"/>
        <v>ECA</v>
      </c>
      <c r="V41" s="82" t="str">
        <f t="shared" si="59"/>
        <v>NA</v>
      </c>
      <c r="W41" s="83" t="str">
        <f t="shared" si="59"/>
        <v>%</v>
      </c>
      <c r="X41" s="80" t="str">
        <f t="shared" si="59"/>
        <v>A</v>
      </c>
      <c r="Y41" s="81" t="str">
        <f t="shared" si="59"/>
        <v>ECA</v>
      </c>
      <c r="Z41" s="82" t="str">
        <f t="shared" si="59"/>
        <v>NA</v>
      </c>
      <c r="AA41" s="79" t="str">
        <f aca="true" t="shared" si="60" ref="AA41:AS41">AA9</f>
        <v>%</v>
      </c>
      <c r="AB41" s="80" t="str">
        <f t="shared" si="60"/>
        <v>A</v>
      </c>
      <c r="AC41" s="81" t="str">
        <f t="shared" si="60"/>
        <v>ECA</v>
      </c>
      <c r="AD41" s="82" t="str">
        <f t="shared" si="60"/>
        <v>NA</v>
      </c>
      <c r="AE41" s="79" t="str">
        <f t="shared" si="60"/>
        <v>%</v>
      </c>
      <c r="AF41" s="80" t="str">
        <f t="shared" si="60"/>
        <v>A</v>
      </c>
      <c r="AG41" s="81" t="str">
        <f t="shared" si="60"/>
        <v>ECA</v>
      </c>
      <c r="AH41" s="82" t="str">
        <f t="shared" si="60"/>
        <v>NA</v>
      </c>
      <c r="AI41" s="273" t="str">
        <f>TRAITEMENT!AI46</f>
        <v>Page 3 sur 5</v>
      </c>
      <c r="AJ41" s="182"/>
      <c r="AK41" s="190"/>
      <c r="AL41" s="54" t="str">
        <f t="shared" si="60"/>
        <v>%</v>
      </c>
      <c r="AM41" s="55" t="str">
        <f t="shared" si="60"/>
        <v>A</v>
      </c>
      <c r="AN41" s="56" t="str">
        <f t="shared" si="60"/>
        <v>ECA</v>
      </c>
      <c r="AO41" s="57" t="str">
        <f t="shared" si="60"/>
        <v>NA</v>
      </c>
      <c r="AP41" s="54" t="str">
        <f t="shared" si="60"/>
        <v>%</v>
      </c>
      <c r="AQ41" s="55" t="str">
        <f t="shared" si="60"/>
        <v>A</v>
      </c>
      <c r="AR41" s="56" t="str">
        <f t="shared" si="60"/>
        <v>ECA</v>
      </c>
      <c r="AS41" s="57" t="str">
        <f t="shared" si="60"/>
        <v>NA</v>
      </c>
      <c r="AT41" s="273" t="str">
        <f>TRAITEMENT!BD46</f>
        <v>Page 4 sur 5</v>
      </c>
      <c r="AU41" s="182"/>
      <c r="AV41" s="190"/>
      <c r="AW41" s="79" t="str">
        <f>AW9</f>
        <v>%</v>
      </c>
      <c r="AX41" s="80" t="str">
        <f>AX9</f>
        <v>A</v>
      </c>
      <c r="AY41" s="81" t="str">
        <f>AY9</f>
        <v>ECA</v>
      </c>
      <c r="AZ41" s="82" t="str">
        <f>AZ9</f>
        <v>NA</v>
      </c>
      <c r="BA41" s="83" t="s">
        <v>0</v>
      </c>
      <c r="BB41" s="80" t="s">
        <v>63</v>
      </c>
      <c r="BC41" s="81" t="s">
        <v>64</v>
      </c>
      <c r="BD41" s="82" t="s">
        <v>65</v>
      </c>
      <c r="BE41" s="83" t="s">
        <v>0</v>
      </c>
      <c r="BF41" s="80" t="s">
        <v>63</v>
      </c>
      <c r="BG41" s="81" t="s">
        <v>64</v>
      </c>
      <c r="BH41" s="82" t="s">
        <v>65</v>
      </c>
      <c r="BI41" s="273" t="str">
        <f>TRAITEMENT!BX46</f>
        <v>Page 5 sur 5</v>
      </c>
      <c r="BJ41" s="182"/>
      <c r="BK41" s="190"/>
      <c r="BL41" s="61"/>
      <c r="BM41" s="86" t="str">
        <f>BM9</f>
        <v>%</v>
      </c>
      <c r="BN41" s="87" t="str">
        <f>BN9</f>
        <v>A</v>
      </c>
      <c r="BO41" s="88" t="str">
        <f>BO9</f>
        <v>ECA</v>
      </c>
      <c r="BP41" s="89" t="str">
        <f>BP9</f>
        <v>NA</v>
      </c>
      <c r="BQ41" s="58"/>
      <c r="BR41" s="86" t="str">
        <f>BR9</f>
        <v>%</v>
      </c>
      <c r="BS41" s="87" t="str">
        <f>BS9</f>
        <v>A</v>
      </c>
      <c r="BT41" s="88" t="str">
        <f>BT9</f>
        <v>ECA</v>
      </c>
      <c r="BU41" s="89" t="str">
        <f>BU9</f>
        <v>NA</v>
      </c>
      <c r="BV41" s="58"/>
      <c r="BW41" s="86" t="str">
        <f>BW9</f>
        <v>%</v>
      </c>
      <c r="BX41" s="87" t="str">
        <f>BX9</f>
        <v>A</v>
      </c>
      <c r="BY41" s="88" t="str">
        <f>BY9</f>
        <v>ECA</v>
      </c>
      <c r="BZ41" s="89" t="str">
        <f>BZ9</f>
        <v>NA</v>
      </c>
      <c r="CA41" s="58"/>
      <c r="CB41" s="86" t="str">
        <f>CB9</f>
        <v>%</v>
      </c>
      <c r="CC41" s="87" t="str">
        <f>CC9</f>
        <v>A</v>
      </c>
      <c r="CD41" s="88" t="str">
        <f>CD9</f>
        <v>ECA</v>
      </c>
      <c r="CE41" s="89" t="str">
        <f>CE9</f>
        <v>NA</v>
      </c>
      <c r="CF41" s="58"/>
      <c r="CG41" s="90" t="str">
        <f>CG9</f>
        <v>%</v>
      </c>
      <c r="CH41" s="91" t="str">
        <f>CH9</f>
        <v>A</v>
      </c>
      <c r="CI41" s="92" t="str">
        <f>CI9</f>
        <v>ECA</v>
      </c>
      <c r="CJ41" s="93" t="str">
        <f>CJ9</f>
        <v>NA</v>
      </c>
    </row>
    <row r="42" spans="1:88" ht="9" customHeight="1">
      <c r="A42" s="274"/>
      <c r="B42" s="183"/>
      <c r="C42" s="185"/>
      <c r="D42" s="335" t="str">
        <f>D8</f>
        <v>Ex 1a</v>
      </c>
      <c r="E42" s="338"/>
      <c r="F42" s="338"/>
      <c r="G42" s="339"/>
      <c r="H42" s="335" t="str">
        <f>H8</f>
        <v>Ex 1b</v>
      </c>
      <c r="I42" s="338"/>
      <c r="J42" s="338"/>
      <c r="K42" s="339"/>
      <c r="L42" s="274"/>
      <c r="M42" s="183"/>
      <c r="N42" s="185"/>
      <c r="O42" s="348" t="str">
        <f>O8</f>
        <v>Ex 2a</v>
      </c>
      <c r="P42" s="349"/>
      <c r="Q42" s="349"/>
      <c r="R42" s="350"/>
      <c r="S42" s="340" t="str">
        <f>S8</f>
        <v>Ex 2b</v>
      </c>
      <c r="T42" s="341"/>
      <c r="U42" s="341"/>
      <c r="V42" s="341"/>
      <c r="W42" s="340" t="str">
        <f>W8</f>
        <v>Ex 2a bis</v>
      </c>
      <c r="X42" s="341"/>
      <c r="Y42" s="341"/>
      <c r="Z42" s="342"/>
      <c r="AA42" s="348" t="str">
        <f>AA8</f>
        <v>Ex 2c</v>
      </c>
      <c r="AB42" s="349"/>
      <c r="AC42" s="349"/>
      <c r="AD42" s="350"/>
      <c r="AE42" s="348" t="str">
        <f>AE8</f>
        <v>Ex 2d</v>
      </c>
      <c r="AF42" s="349"/>
      <c r="AG42" s="349"/>
      <c r="AH42" s="350"/>
      <c r="AI42" s="274"/>
      <c r="AJ42" s="183"/>
      <c r="AK42" s="185"/>
      <c r="AL42" s="335" t="str">
        <f>AL8</f>
        <v>Ex 3a</v>
      </c>
      <c r="AM42" s="351"/>
      <c r="AN42" s="351"/>
      <c r="AO42" s="351"/>
      <c r="AP42" s="335" t="str">
        <f>AP8</f>
        <v>Ex 3b</v>
      </c>
      <c r="AQ42" s="351"/>
      <c r="AR42" s="351"/>
      <c r="AS42" s="352"/>
      <c r="AT42" s="274"/>
      <c r="AU42" s="183"/>
      <c r="AV42" s="185"/>
      <c r="AW42" s="340" t="str">
        <f>AW8</f>
        <v>Ex 5a</v>
      </c>
      <c r="AX42" s="341"/>
      <c r="AY42" s="341"/>
      <c r="AZ42" s="341"/>
      <c r="BA42" s="340" t="str">
        <f>BA8</f>
        <v>Ex 5b</v>
      </c>
      <c r="BB42" s="341"/>
      <c r="BC42" s="341"/>
      <c r="BD42" s="341"/>
      <c r="BE42" s="340" t="str">
        <f>BE8</f>
        <v>Ex 5c</v>
      </c>
      <c r="BF42" s="341"/>
      <c r="BG42" s="341"/>
      <c r="BH42" s="342"/>
      <c r="BI42" s="274"/>
      <c r="BJ42" s="183"/>
      <c r="BK42" s="192"/>
      <c r="BL42" s="61"/>
      <c r="BM42" s="329" t="str">
        <f>BM8</f>
        <v>5 items</v>
      </c>
      <c r="BN42" s="330"/>
      <c r="BO42" s="330"/>
      <c r="BP42" s="331"/>
      <c r="BQ42" s="59"/>
      <c r="BR42" s="329" t="str">
        <f>BR8</f>
        <v>16 items</v>
      </c>
      <c r="BS42" s="330"/>
      <c r="BT42" s="330"/>
      <c r="BU42" s="331"/>
      <c r="BV42" s="59"/>
      <c r="BW42" s="329" t="str">
        <f>BW8</f>
        <v>16 items</v>
      </c>
      <c r="BX42" s="330"/>
      <c r="BY42" s="330"/>
      <c r="BZ42" s="331"/>
      <c r="CA42" s="59"/>
      <c r="CB42" s="329" t="str">
        <f>CB8</f>
        <v>14 items</v>
      </c>
      <c r="CC42" s="330"/>
      <c r="CD42" s="330"/>
      <c r="CE42" s="331"/>
      <c r="CF42" s="59"/>
      <c r="CG42" s="361" t="str">
        <f>CG8</f>
        <v>51 items</v>
      </c>
      <c r="CH42" s="362"/>
      <c r="CI42" s="362"/>
      <c r="CJ42" s="363"/>
    </row>
    <row r="43" spans="1:88" ht="9" customHeight="1">
      <c r="A43" s="275"/>
      <c r="B43" s="184"/>
      <c r="C43" s="191"/>
      <c r="D43" s="335" t="str">
        <f>D7</f>
        <v>E.A.L. / GS: ASPECT SEMANTIQUE</v>
      </c>
      <c r="E43" s="336"/>
      <c r="F43" s="336"/>
      <c r="G43" s="336"/>
      <c r="H43" s="336"/>
      <c r="I43" s="336"/>
      <c r="J43" s="336"/>
      <c r="K43" s="337"/>
      <c r="L43" s="275"/>
      <c r="M43" s="184"/>
      <c r="N43" s="191"/>
      <c r="O43" s="340" t="str">
        <f>O7</f>
        <v>E.A.L. / GS: COMPOSANTES SONORES ET VISUELLES</v>
      </c>
      <c r="P43" s="343"/>
      <c r="Q43" s="343"/>
      <c r="R43" s="34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2"/>
      <c r="AI43" s="275"/>
      <c r="AJ43" s="184"/>
      <c r="AK43" s="191"/>
      <c r="AL43" s="335" t="str">
        <f>AL7</f>
        <v>E.A.L./ GS: VOCABULAIRE TECHNIQUE</v>
      </c>
      <c r="AM43" s="336"/>
      <c r="AN43" s="336"/>
      <c r="AO43" s="336"/>
      <c r="AP43" s="336"/>
      <c r="AQ43" s="336"/>
      <c r="AR43" s="336"/>
      <c r="AS43" s="337"/>
      <c r="AT43" s="275"/>
      <c r="AU43" s="184"/>
      <c r="AV43" s="191"/>
      <c r="AW43" s="340" t="str">
        <f>AW7</f>
        <v>E.A.L. / GS: ASPECT CULTUREL</v>
      </c>
      <c r="AX43" s="343"/>
      <c r="AY43" s="343"/>
      <c r="AZ43" s="343"/>
      <c r="BA43" s="343"/>
      <c r="BB43" s="343"/>
      <c r="BC43" s="343"/>
      <c r="BD43" s="343"/>
      <c r="BE43" s="341"/>
      <c r="BF43" s="341"/>
      <c r="BG43" s="341"/>
      <c r="BH43" s="342"/>
      <c r="BI43" s="275"/>
      <c r="BJ43" s="184"/>
      <c r="BK43" s="193"/>
      <c r="BL43" s="61"/>
      <c r="BM43" s="332" t="str">
        <f>BM7</f>
        <v>ASPECT SEMANTIQUE</v>
      </c>
      <c r="BN43" s="333"/>
      <c r="BO43" s="333"/>
      <c r="BP43" s="334"/>
      <c r="BQ43" s="59"/>
      <c r="BR43" s="332" t="str">
        <f>BR7</f>
        <v>COMPOSANTES SONORES ET VISUELLES</v>
      </c>
      <c r="BS43" s="333"/>
      <c r="BT43" s="333"/>
      <c r="BU43" s="334"/>
      <c r="BV43" s="59"/>
      <c r="BW43" s="332" t="str">
        <f>BW7</f>
        <v>VOCABULAIRE TECHNIQUE</v>
      </c>
      <c r="BX43" s="333"/>
      <c r="BY43" s="333"/>
      <c r="BZ43" s="334"/>
      <c r="CA43" s="59"/>
      <c r="CB43" s="332" t="str">
        <f>CB7</f>
        <v>ASPECT CULTUREL</v>
      </c>
      <c r="CC43" s="333"/>
      <c r="CD43" s="333"/>
      <c r="CE43" s="334"/>
      <c r="CF43" s="59"/>
      <c r="CG43" s="364" t="str">
        <f>CG7</f>
        <v>GENERAL</v>
      </c>
      <c r="CH43" s="365"/>
      <c r="CI43" s="365"/>
      <c r="CJ43" s="366"/>
    </row>
  </sheetData>
  <sheetProtection password="C2CD" sheet="1" objects="1" scenarios="1"/>
  <protectedRanges>
    <protectedRange sqref="D40:G40" name="Plage1"/>
  </protectedRanges>
  <mergeCells count="76">
    <mergeCell ref="M6:N7"/>
    <mergeCell ref="AJ6:AK7"/>
    <mergeCell ref="BI6:BI9"/>
    <mergeCell ref="BE8:BH8"/>
    <mergeCell ref="AW8:AZ8"/>
    <mergeCell ref="S8:V8"/>
    <mergeCell ref="W8:Z8"/>
    <mergeCell ref="CG42:CJ42"/>
    <mergeCell ref="BM43:BP43"/>
    <mergeCell ref="BR43:BU43"/>
    <mergeCell ref="BW43:BZ43"/>
    <mergeCell ref="CG43:CJ43"/>
    <mergeCell ref="BM42:BP42"/>
    <mergeCell ref="BR42:BU42"/>
    <mergeCell ref="BW42:BZ42"/>
    <mergeCell ref="A6:A9"/>
    <mergeCell ref="D8:G8"/>
    <mergeCell ref="H8:K8"/>
    <mergeCell ref="D6:K6"/>
    <mergeCell ref="D7:K7"/>
    <mergeCell ref="B6:C7"/>
    <mergeCell ref="AA8:AD8"/>
    <mergeCell ref="AA42:AD42"/>
    <mergeCell ref="O8:R8"/>
    <mergeCell ref="O42:R42"/>
    <mergeCell ref="S42:V42"/>
    <mergeCell ref="BR7:BU7"/>
    <mergeCell ref="BM6:BP6"/>
    <mergeCell ref="BR6:BU6"/>
    <mergeCell ref="O6:AH6"/>
    <mergeCell ref="O7:AH7"/>
    <mergeCell ref="AT6:AT9"/>
    <mergeCell ref="BA8:BD8"/>
    <mergeCell ref="BJ6:BK7"/>
    <mergeCell ref="AU6:AV7"/>
    <mergeCell ref="AW7:BH7"/>
    <mergeCell ref="AW6:BH6"/>
    <mergeCell ref="BM7:BP7"/>
    <mergeCell ref="CG8:CJ8"/>
    <mergeCell ref="BM8:BP8"/>
    <mergeCell ref="BR8:BU8"/>
    <mergeCell ref="BW8:BZ8"/>
    <mergeCell ref="CB8:CE8"/>
    <mergeCell ref="CG7:CJ7"/>
    <mergeCell ref="BW7:BZ7"/>
    <mergeCell ref="CB6:CE6"/>
    <mergeCell ref="CB7:CE7"/>
    <mergeCell ref="CG6:CJ6"/>
    <mergeCell ref="BW6:BZ6"/>
    <mergeCell ref="A41:A43"/>
    <mergeCell ref="AT41:AT43"/>
    <mergeCell ref="AL42:AO42"/>
    <mergeCell ref="AP42:AS42"/>
    <mergeCell ref="D42:G42"/>
    <mergeCell ref="W42:Z42"/>
    <mergeCell ref="O43:AH43"/>
    <mergeCell ref="L6:L9"/>
    <mergeCell ref="L41:L43"/>
    <mergeCell ref="AL7:AS7"/>
    <mergeCell ref="AL8:AO8"/>
    <mergeCell ref="AP8:AS8"/>
    <mergeCell ref="AL43:AS43"/>
    <mergeCell ref="AE42:AH42"/>
    <mergeCell ref="AI6:AI9"/>
    <mergeCell ref="AL6:AS6"/>
    <mergeCell ref="AE8:AH8"/>
    <mergeCell ref="CB42:CE42"/>
    <mergeCell ref="CB43:CE43"/>
    <mergeCell ref="BI41:BI43"/>
    <mergeCell ref="D43:K43"/>
    <mergeCell ref="AI41:AI43"/>
    <mergeCell ref="H42:K42"/>
    <mergeCell ref="BE42:BH42"/>
    <mergeCell ref="AW43:BH43"/>
    <mergeCell ref="AW42:AZ42"/>
    <mergeCell ref="BA42:BD42"/>
  </mergeCells>
  <printOptions/>
  <pageMargins left="0" right="0" top="0" bottom="0" header="0.5118110236220472" footer="0.5118110236220472"/>
  <pageSetup horizontalDpi="300" verticalDpi="300" orientation="landscape" paperSize="9" r:id="rId1"/>
  <colBreaks count="4" manualBreakCount="4">
    <brk id="11" max="65535" man="1"/>
    <brk id="34" max="65535" man="1"/>
    <brk id="45" max="65535" man="1"/>
    <brk id="6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tabColor indexed="8"/>
  </sheetPr>
  <dimension ref="A1:T40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2.7109375" style="0" customWidth="1"/>
    <col min="3" max="3" width="5.7109375" style="0" customWidth="1"/>
    <col min="4" max="6" width="4.7109375" style="0" customWidth="1"/>
    <col min="7" max="7" width="6.7109375" style="0" customWidth="1"/>
    <col min="8" max="8" width="16.7109375" style="0" customWidth="1"/>
    <col min="9" max="9" width="2.7109375" style="0" customWidth="1"/>
    <col min="10" max="10" width="5.7109375" style="0" customWidth="1"/>
    <col min="11" max="13" width="4.7109375" style="0" customWidth="1"/>
    <col min="14" max="14" width="6.7109375" style="0" customWidth="1"/>
    <col min="15" max="15" width="16.7109375" style="0" customWidth="1"/>
    <col min="16" max="16" width="2.7109375" style="0" customWidth="1"/>
    <col min="17" max="17" width="5.7109375" style="0" customWidth="1"/>
    <col min="18" max="20" width="4.7109375" style="0" customWidth="1"/>
  </cols>
  <sheetData>
    <row r="1" spans="1:20" ht="12" customHeight="1">
      <c r="A1" s="118" t="str">
        <f>IF(INFORMATIONS!A1&lt;&gt;"",INFORMATIONS!A1,"")</f>
        <v>EVALUATION DE L'APPRENTI LECTEUR / GRANDE SECTION - 06/02/2007</v>
      </c>
      <c r="B1" s="122"/>
      <c r="C1" s="119"/>
      <c r="D1" s="119"/>
      <c r="E1" s="119"/>
      <c r="F1" s="120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</row>
    <row r="2" spans="1:20" ht="12" customHeight="1">
      <c r="A2" s="166"/>
      <c r="B2" s="166"/>
      <c r="C2" s="167"/>
      <c r="D2" s="167"/>
      <c r="E2" s="167"/>
      <c r="F2" s="3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0" ht="12" customHeight="1">
      <c r="A3" s="161" t="s">
        <v>139</v>
      </c>
      <c r="B3" s="165">
        <f>IF(ACCUEIL!D5="","",ACCUEIL!D5)</f>
      </c>
      <c r="C3" s="167"/>
      <c r="D3" s="167"/>
      <c r="E3" s="167"/>
      <c r="F3" s="3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1"/>
      <c r="B4" s="165">
        <f>IF(ACCUEIL!D8="","",ACCUEIL!D8)</f>
      </c>
      <c r="C4" s="167"/>
      <c r="D4" s="167"/>
      <c r="E4" s="167"/>
      <c r="F4" s="3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spans="1:20" ht="12" customHeight="1">
      <c r="A5" s="32"/>
      <c r="B5" s="32"/>
      <c r="C5" s="33"/>
      <c r="D5" s="33"/>
      <c r="E5" s="33"/>
      <c r="F5" s="3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" customHeight="1">
      <c r="A6" s="270" t="s">
        <v>70</v>
      </c>
      <c r="B6" s="367"/>
      <c r="C6" s="370"/>
      <c r="D6" s="371"/>
      <c r="E6" s="371"/>
      <c r="F6" s="372"/>
      <c r="G6" s="11"/>
      <c r="H6" s="270" t="s">
        <v>70</v>
      </c>
      <c r="I6" s="367"/>
      <c r="J6" s="370"/>
      <c r="K6" s="371"/>
      <c r="L6" s="371"/>
      <c r="M6" s="372"/>
      <c r="N6" s="11"/>
      <c r="O6" s="270" t="s">
        <v>71</v>
      </c>
      <c r="P6" s="367" t="s">
        <v>74</v>
      </c>
      <c r="Q6" s="141"/>
      <c r="R6" s="142"/>
      <c r="S6" s="142"/>
      <c r="T6" s="143"/>
    </row>
    <row r="7" spans="1:20" ht="12" customHeight="1">
      <c r="A7" s="271"/>
      <c r="B7" s="368"/>
      <c r="C7" s="373"/>
      <c r="D7" s="374"/>
      <c r="E7" s="374"/>
      <c r="F7" s="375"/>
      <c r="G7" s="11"/>
      <c r="H7" s="271"/>
      <c r="I7" s="368"/>
      <c r="J7" s="373"/>
      <c r="K7" s="374"/>
      <c r="L7" s="374"/>
      <c r="M7" s="375"/>
      <c r="N7" s="11"/>
      <c r="O7" s="379"/>
      <c r="P7" s="389"/>
      <c r="Q7" s="138"/>
      <c r="R7" s="139"/>
      <c r="S7" s="139"/>
      <c r="T7" s="140"/>
    </row>
    <row r="8" spans="1:20" ht="12" customHeight="1">
      <c r="A8" s="271"/>
      <c r="B8" s="368"/>
      <c r="C8" s="376"/>
      <c r="D8" s="377"/>
      <c r="E8" s="377"/>
      <c r="F8" s="378"/>
      <c r="G8" s="11"/>
      <c r="H8" s="271"/>
      <c r="I8" s="368"/>
      <c r="J8" s="376"/>
      <c r="K8" s="377"/>
      <c r="L8" s="377"/>
      <c r="M8" s="378"/>
      <c r="N8" s="11"/>
      <c r="O8" s="379"/>
      <c r="P8" s="389"/>
      <c r="Q8" s="135"/>
      <c r="R8" s="136"/>
      <c r="S8" s="136"/>
      <c r="T8" s="137"/>
    </row>
    <row r="9" spans="1:20" ht="12" customHeight="1">
      <c r="A9" s="272"/>
      <c r="B9" s="369"/>
      <c r="C9" s="62" t="s">
        <v>0</v>
      </c>
      <c r="D9" s="63" t="s">
        <v>63</v>
      </c>
      <c r="E9" s="64" t="s">
        <v>64</v>
      </c>
      <c r="F9" s="65" t="s">
        <v>65</v>
      </c>
      <c r="G9" s="11"/>
      <c r="H9" s="272"/>
      <c r="I9" s="369"/>
      <c r="J9" s="62" t="s">
        <v>0</v>
      </c>
      <c r="K9" s="63" t="s">
        <v>63</v>
      </c>
      <c r="L9" s="64" t="s">
        <v>64</v>
      </c>
      <c r="M9" s="65" t="s">
        <v>65</v>
      </c>
      <c r="N9" s="11"/>
      <c r="O9" s="380"/>
      <c r="P9" s="390"/>
      <c r="Q9" s="62" t="s">
        <v>0</v>
      </c>
      <c r="R9" s="63" t="s">
        <v>63</v>
      </c>
      <c r="S9" s="64" t="s">
        <v>64</v>
      </c>
      <c r="T9" s="65" t="s">
        <v>65</v>
      </c>
    </row>
    <row r="10" spans="1:20" ht="12" customHeight="1">
      <c r="A10" s="97" t="s">
        <v>1</v>
      </c>
      <c r="B10" s="385" t="s">
        <v>118</v>
      </c>
      <c r="C10" s="110">
        <f>TRAITEMENT!D43</f>
      </c>
      <c r="D10" s="49">
        <f>IF($C10="","",IF($C10="A","-",IF($C10*100&gt;=75,"X","")))</f>
      </c>
      <c r="E10" s="53">
        <f>IF($C10="","",IF($C10="A","-",IF($C10*100&lt;50,"",IF($C10*100&gt;=75,"","X"))))</f>
      </c>
      <c r="F10" s="50">
        <f>IF($C10="","",IF($C10="A","-",IF($C10*100&lt;50,"X","")))</f>
      </c>
      <c r="G10" s="11"/>
      <c r="H10" s="97" t="s">
        <v>24</v>
      </c>
      <c r="I10" s="385" t="s">
        <v>119</v>
      </c>
      <c r="J10" s="110">
        <f>TRAITEMENT!AL43</f>
      </c>
      <c r="K10" s="49">
        <f>IF($J10="","",IF($J10="A","-",IF($J10*100&gt;=75,"X","")))</f>
      </c>
      <c r="L10" s="53">
        <f>IF($J10="","",IF($J10="A","-",IF($J10*100&lt;50,"",IF($J10*100&gt;=75,"","X"))))</f>
      </c>
      <c r="M10" s="50">
        <f>IF($J10="","",IF($J10="A","-",IF($J10*100&lt;50,"X","")))</f>
      </c>
      <c r="N10" s="11"/>
      <c r="O10" s="97" t="s">
        <v>104</v>
      </c>
      <c r="P10" s="235">
        <v>3</v>
      </c>
      <c r="Q10" s="110">
        <f>TRAITEMENT!D44</f>
      </c>
      <c r="R10" s="49">
        <f aca="true" t="shared" si="0" ref="R10:R21">IF($Q10="","",IF($Q10="A","-",IF($Q10*100&gt;=75,"X","")))</f>
      </c>
      <c r="S10" s="53">
        <f aca="true" t="shared" si="1" ref="S10:S21">IF($Q10="","",IF($Q10="A","-",IF($Q10*100&lt;50,"",IF($Q10*100&gt;=75,"","X"))))</f>
      </c>
      <c r="T10" s="50">
        <f aca="true" t="shared" si="2" ref="T10:T21">IF($Q10="","",IF($Q10="A","-",IF($Q10*100&lt;50,"X","")))</f>
      </c>
    </row>
    <row r="11" spans="1:20" ht="12" customHeight="1">
      <c r="A11" s="97" t="s">
        <v>38</v>
      </c>
      <c r="B11" s="387"/>
      <c r="C11" s="110">
        <f>TRAITEMENT!E43</f>
      </c>
      <c r="D11" s="49">
        <f aca="true" t="shared" si="3" ref="D11:D30">IF($C11="","",IF($C11="A","-",IF($C11*100&gt;=75,"X","")))</f>
      </c>
      <c r="E11" s="53">
        <f aca="true" t="shared" si="4" ref="E11:E30">IF($C11="","",IF($C11="A","-",IF($C11*100&lt;50,"",IF($C11*100&gt;=75,"","X"))))</f>
      </c>
      <c r="F11" s="50">
        <f aca="true" t="shared" si="5" ref="F11:F30">IF($C11="","",IF($C11="A","-",IF($C11*100&lt;50,"X","")))</f>
      </c>
      <c r="G11" s="11"/>
      <c r="H11" s="97" t="s">
        <v>25</v>
      </c>
      <c r="I11" s="386"/>
      <c r="J11" s="110">
        <f>TRAITEMENT!AM43</f>
      </c>
      <c r="K11" s="49">
        <f aca="true" t="shared" si="6" ref="K11:K39">IF($J11="","",IF($J11="A","-",IF($J11*100&gt;=75,"X","")))</f>
      </c>
      <c r="L11" s="53">
        <f aca="true" t="shared" si="7" ref="L11:L39">IF($J11="","",IF($J11="A","-",IF($J11*100&lt;50,"",IF($J11*100&gt;=75,"","X"))))</f>
      </c>
      <c r="M11" s="50">
        <f aca="true" t="shared" si="8" ref="M11:M39">IF($J11="","",IF($J11="A","-",IF($J11*100&lt;50,"X","")))</f>
      </c>
      <c r="N11" s="11"/>
      <c r="O11" s="97" t="s">
        <v>105</v>
      </c>
      <c r="P11" s="235">
        <v>2</v>
      </c>
      <c r="Q11" s="110">
        <f>TRAITEMENT!H44</f>
      </c>
      <c r="R11" s="49">
        <f t="shared" si="0"/>
      </c>
      <c r="S11" s="53">
        <f t="shared" si="1"/>
      </c>
      <c r="T11" s="50">
        <f t="shared" si="2"/>
      </c>
    </row>
    <row r="12" spans="1:20" ht="12" customHeight="1">
      <c r="A12" s="97" t="s">
        <v>2</v>
      </c>
      <c r="B12" s="387"/>
      <c r="C12" s="110">
        <f>TRAITEMENT!F43</f>
      </c>
      <c r="D12" s="49"/>
      <c r="E12" s="53">
        <f t="shared" si="4"/>
      </c>
      <c r="F12" s="50">
        <f t="shared" si="5"/>
      </c>
      <c r="G12" s="11"/>
      <c r="H12" s="97" t="s">
        <v>26</v>
      </c>
      <c r="I12" s="386"/>
      <c r="J12" s="110">
        <f>TRAITEMENT!AN43</f>
      </c>
      <c r="K12" s="49">
        <f t="shared" si="6"/>
      </c>
      <c r="L12" s="53">
        <f t="shared" si="7"/>
      </c>
      <c r="M12" s="50">
        <f t="shared" si="8"/>
      </c>
      <c r="N12" s="11"/>
      <c r="O12" s="98" t="s">
        <v>106</v>
      </c>
      <c r="P12" s="236">
        <v>2</v>
      </c>
      <c r="Q12" s="111">
        <f>TRAITEMENT!N44</f>
      </c>
      <c r="R12" s="49">
        <f t="shared" si="0"/>
      </c>
      <c r="S12" s="53">
        <f t="shared" si="1"/>
      </c>
      <c r="T12" s="50">
        <f t="shared" si="2"/>
      </c>
    </row>
    <row r="13" spans="1:20" ht="12" customHeight="1">
      <c r="A13" s="97" t="s">
        <v>6</v>
      </c>
      <c r="B13" s="387"/>
      <c r="C13" s="110">
        <f>TRAITEMENT!H43</f>
      </c>
      <c r="D13" s="49">
        <f t="shared" si="3"/>
      </c>
      <c r="E13" s="53">
        <f t="shared" si="4"/>
      </c>
      <c r="F13" s="50">
        <f t="shared" si="5"/>
      </c>
      <c r="G13" s="11"/>
      <c r="H13" s="97" t="s">
        <v>27</v>
      </c>
      <c r="I13" s="386"/>
      <c r="J13" s="110">
        <f>TRAITEMENT!AO43</f>
      </c>
      <c r="K13" s="49">
        <f t="shared" si="6"/>
      </c>
      <c r="L13" s="53">
        <f t="shared" si="7"/>
      </c>
      <c r="M13" s="50">
        <f t="shared" si="8"/>
      </c>
      <c r="N13" s="11"/>
      <c r="O13" s="98" t="s">
        <v>107</v>
      </c>
      <c r="P13" s="236">
        <v>5</v>
      </c>
      <c r="Q13" s="111">
        <f>TRAITEMENT!Q44</f>
      </c>
      <c r="R13" s="49">
        <f t="shared" si="0"/>
      </c>
      <c r="S13" s="53">
        <f t="shared" si="1"/>
      </c>
      <c r="T13" s="50">
        <f t="shared" si="2"/>
      </c>
    </row>
    <row r="14" spans="1:20" ht="12" customHeight="1">
      <c r="A14" s="97" t="s">
        <v>7</v>
      </c>
      <c r="B14" s="388"/>
      <c r="C14" s="110">
        <f>TRAITEMENT!I43</f>
      </c>
      <c r="D14" s="49">
        <f t="shared" si="3"/>
      </c>
      <c r="E14" s="53">
        <f t="shared" si="4"/>
      </c>
      <c r="F14" s="50">
        <f t="shared" si="5"/>
      </c>
      <c r="G14" s="11"/>
      <c r="H14" s="97" t="s">
        <v>28</v>
      </c>
      <c r="I14" s="387"/>
      <c r="J14" s="110">
        <f>TRAITEMENT!AP43</f>
      </c>
      <c r="K14" s="49">
        <f t="shared" si="6"/>
      </c>
      <c r="L14" s="53">
        <f t="shared" si="7"/>
      </c>
      <c r="M14" s="50">
        <f t="shared" si="8"/>
      </c>
      <c r="N14" s="11"/>
      <c r="O14" s="98" t="s">
        <v>172</v>
      </c>
      <c r="P14" s="236">
        <v>2</v>
      </c>
      <c r="Q14" s="111">
        <f>TRAITEMENT!W44</f>
      </c>
      <c r="R14" s="49">
        <f t="shared" si="0"/>
      </c>
      <c r="S14" s="53">
        <f t="shared" si="1"/>
      </c>
      <c r="T14" s="50">
        <f t="shared" si="2"/>
      </c>
    </row>
    <row r="15" spans="1:20" ht="12" customHeight="1">
      <c r="A15" s="98" t="s">
        <v>8</v>
      </c>
      <c r="B15" s="381" t="s">
        <v>117</v>
      </c>
      <c r="C15" s="111">
        <f>TRAITEMENT!N43</f>
      </c>
      <c r="D15" s="49">
        <f t="shared" si="3"/>
      </c>
      <c r="E15" s="53">
        <f t="shared" si="4"/>
      </c>
      <c r="F15" s="50">
        <f t="shared" si="5"/>
      </c>
      <c r="G15" s="11"/>
      <c r="H15" s="97" t="s">
        <v>29</v>
      </c>
      <c r="I15" s="387"/>
      <c r="J15" s="110">
        <f>TRAITEMENT!AQ43</f>
      </c>
      <c r="K15" s="49">
        <f t="shared" si="6"/>
      </c>
      <c r="L15" s="53">
        <f t="shared" si="7"/>
      </c>
      <c r="M15" s="50">
        <f t="shared" si="8"/>
      </c>
      <c r="N15" s="11"/>
      <c r="O15" s="98" t="s">
        <v>108</v>
      </c>
      <c r="P15" s="236">
        <v>3</v>
      </c>
      <c r="Q15" s="111">
        <f>TRAITEMENT!Z44</f>
      </c>
      <c r="R15" s="49">
        <f t="shared" si="0"/>
      </c>
      <c r="S15" s="53">
        <f t="shared" si="1"/>
      </c>
      <c r="T15" s="50">
        <f t="shared" si="2"/>
      </c>
    </row>
    <row r="16" spans="1:20" ht="12" customHeight="1">
      <c r="A16" s="98" t="s">
        <v>9</v>
      </c>
      <c r="B16" s="387"/>
      <c r="C16" s="111">
        <f>TRAITEMENT!O43</f>
      </c>
      <c r="D16" s="49">
        <f t="shared" si="3"/>
      </c>
      <c r="E16" s="53">
        <f t="shared" si="4"/>
      </c>
      <c r="F16" s="50">
        <f t="shared" si="5"/>
      </c>
      <c r="G16" s="11"/>
      <c r="H16" s="97" t="s">
        <v>30</v>
      </c>
      <c r="I16" s="387"/>
      <c r="J16" s="110">
        <f>TRAITEMENT!AR43</f>
      </c>
      <c r="K16" s="49">
        <f t="shared" si="6"/>
      </c>
      <c r="L16" s="53">
        <f t="shared" si="7"/>
      </c>
      <c r="M16" s="50">
        <f t="shared" si="8"/>
      </c>
      <c r="N16" s="11"/>
      <c r="O16" s="98" t="s">
        <v>109</v>
      </c>
      <c r="P16" s="236">
        <v>4</v>
      </c>
      <c r="Q16" s="111">
        <f>TRAITEMENT!AD44</f>
      </c>
      <c r="R16" s="49">
        <f t="shared" si="0"/>
      </c>
      <c r="S16" s="53">
        <f t="shared" si="1"/>
      </c>
      <c r="T16" s="50">
        <f t="shared" si="2"/>
      </c>
    </row>
    <row r="17" spans="1:20" ht="12" customHeight="1">
      <c r="A17" s="98" t="s">
        <v>10</v>
      </c>
      <c r="B17" s="387"/>
      <c r="C17" s="111">
        <f>TRAITEMENT!Q43</f>
      </c>
      <c r="D17" s="49">
        <f t="shared" si="3"/>
      </c>
      <c r="E17" s="53">
        <f t="shared" si="4"/>
      </c>
      <c r="F17" s="50">
        <f t="shared" si="5"/>
      </c>
      <c r="G17" s="11"/>
      <c r="H17" s="97" t="s">
        <v>31</v>
      </c>
      <c r="I17" s="387"/>
      <c r="J17" s="110">
        <f>TRAITEMENT!AS43</f>
      </c>
      <c r="K17" s="49">
        <f t="shared" si="6"/>
      </c>
      <c r="L17" s="53">
        <f t="shared" si="7"/>
      </c>
      <c r="M17" s="50">
        <f t="shared" si="8"/>
      </c>
      <c r="N17" s="11"/>
      <c r="O17" s="97" t="s">
        <v>110</v>
      </c>
      <c r="P17" s="235">
        <v>8</v>
      </c>
      <c r="Q17" s="110">
        <f>TRAITEMENT!AL44</f>
      </c>
      <c r="R17" s="49">
        <f t="shared" si="0"/>
      </c>
      <c r="S17" s="53">
        <f t="shared" si="1"/>
      </c>
      <c r="T17" s="50">
        <f t="shared" si="2"/>
      </c>
    </row>
    <row r="18" spans="1:20" ht="12" customHeight="1">
      <c r="A18" s="98" t="s">
        <v>11</v>
      </c>
      <c r="B18" s="387"/>
      <c r="C18" s="111">
        <f>TRAITEMENT!R43</f>
      </c>
      <c r="D18" s="49">
        <f t="shared" si="3"/>
      </c>
      <c r="E18" s="53">
        <f t="shared" si="4"/>
      </c>
      <c r="F18" s="50">
        <f t="shared" si="5"/>
      </c>
      <c r="G18" s="11"/>
      <c r="H18" s="97" t="s">
        <v>32</v>
      </c>
      <c r="I18" s="387"/>
      <c r="J18" s="110">
        <f>TRAITEMENT!AU43</f>
      </c>
      <c r="K18" s="49">
        <f t="shared" si="6"/>
      </c>
      <c r="L18" s="53">
        <f t="shared" si="7"/>
      </c>
      <c r="M18" s="50">
        <f t="shared" si="8"/>
      </c>
      <c r="N18" s="11"/>
      <c r="O18" s="97" t="s">
        <v>111</v>
      </c>
      <c r="P18" s="235">
        <v>8</v>
      </c>
      <c r="Q18" s="110">
        <f>TRAITEMENT!AU44</f>
      </c>
      <c r="R18" s="49">
        <f t="shared" si="0"/>
      </c>
      <c r="S18" s="53">
        <f t="shared" si="1"/>
      </c>
      <c r="T18" s="50">
        <f t="shared" si="2"/>
      </c>
    </row>
    <row r="19" spans="1:20" ht="12" customHeight="1">
      <c r="A19" s="98" t="s">
        <v>12</v>
      </c>
      <c r="B19" s="387"/>
      <c r="C19" s="111">
        <f>TRAITEMENT!S43</f>
      </c>
      <c r="D19" s="49">
        <f t="shared" si="3"/>
      </c>
      <c r="E19" s="53">
        <f t="shared" si="4"/>
      </c>
      <c r="F19" s="50">
        <f t="shared" si="5"/>
      </c>
      <c r="G19" s="11"/>
      <c r="H19" s="97" t="s">
        <v>33</v>
      </c>
      <c r="I19" s="387"/>
      <c r="J19" s="110">
        <f>TRAITEMENT!AV43</f>
      </c>
      <c r="K19" s="49">
        <f t="shared" si="6"/>
      </c>
      <c r="L19" s="53">
        <f t="shared" si="7"/>
      </c>
      <c r="M19" s="50">
        <f t="shared" si="8"/>
      </c>
      <c r="N19" s="11"/>
      <c r="O19" s="98" t="s">
        <v>112</v>
      </c>
      <c r="P19" s="236">
        <v>4</v>
      </c>
      <c r="Q19" s="111">
        <f>TRAITEMENT!BG44</f>
      </c>
      <c r="R19" s="49">
        <f t="shared" si="0"/>
      </c>
      <c r="S19" s="53">
        <f t="shared" si="1"/>
      </c>
      <c r="T19" s="50">
        <f t="shared" si="2"/>
      </c>
    </row>
    <row r="20" spans="1:20" ht="12" customHeight="1">
      <c r="A20" s="98" t="s">
        <v>13</v>
      </c>
      <c r="B20" s="387"/>
      <c r="C20" s="111">
        <f>TRAITEMENT!T43</f>
      </c>
      <c r="D20" s="49">
        <f t="shared" si="3"/>
      </c>
      <c r="E20" s="53">
        <f t="shared" si="4"/>
      </c>
      <c r="F20" s="50">
        <f t="shared" si="5"/>
      </c>
      <c r="G20" s="11"/>
      <c r="H20" s="97" t="s">
        <v>34</v>
      </c>
      <c r="I20" s="387"/>
      <c r="J20" s="110">
        <f>TRAITEMENT!AW43</f>
      </c>
      <c r="K20" s="49">
        <f t="shared" si="6"/>
      </c>
      <c r="L20" s="53">
        <f t="shared" si="7"/>
      </c>
      <c r="M20" s="50">
        <f t="shared" si="8"/>
      </c>
      <c r="N20" s="11"/>
      <c r="O20" s="98" t="s">
        <v>113</v>
      </c>
      <c r="P20" s="236">
        <v>3</v>
      </c>
      <c r="Q20" s="111">
        <f>TRAITEMENT!BL44</f>
      </c>
      <c r="R20" s="49">
        <f t="shared" si="0"/>
      </c>
      <c r="S20" s="53">
        <f t="shared" si="1"/>
      </c>
      <c r="T20" s="50">
        <f t="shared" si="2"/>
      </c>
    </row>
    <row r="21" spans="1:20" ht="12" customHeight="1">
      <c r="A21" s="98" t="s">
        <v>14</v>
      </c>
      <c r="B21" s="387"/>
      <c r="C21" s="111">
        <f>TRAITEMENT!U43</f>
      </c>
      <c r="D21" s="49">
        <f t="shared" si="3"/>
      </c>
      <c r="E21" s="53">
        <f t="shared" si="4"/>
      </c>
      <c r="F21" s="50">
        <f t="shared" si="5"/>
      </c>
      <c r="G21" s="11"/>
      <c r="H21" s="97" t="s">
        <v>35</v>
      </c>
      <c r="I21" s="387"/>
      <c r="J21" s="110">
        <f>TRAITEMENT!AX43</f>
      </c>
      <c r="K21" s="49">
        <f t="shared" si="6"/>
      </c>
      <c r="L21" s="53">
        <f t="shared" si="7"/>
      </c>
      <c r="M21" s="50">
        <f t="shared" si="8"/>
      </c>
      <c r="N21" s="11"/>
      <c r="O21" s="98" t="s">
        <v>114</v>
      </c>
      <c r="P21" s="236">
        <v>7</v>
      </c>
      <c r="Q21" s="111">
        <f>TRAITEMENT!BP44</f>
      </c>
      <c r="R21" s="49">
        <f t="shared" si="0"/>
      </c>
      <c r="S21" s="53">
        <f t="shared" si="1"/>
      </c>
      <c r="T21" s="50">
        <f t="shared" si="2"/>
      </c>
    </row>
    <row r="22" spans="1:20" ht="12" customHeight="1">
      <c r="A22" s="98" t="s">
        <v>15</v>
      </c>
      <c r="B22" s="387"/>
      <c r="C22" s="111">
        <f>TRAITEMENT!W43</f>
      </c>
      <c r="D22" s="49">
        <f t="shared" si="3"/>
      </c>
      <c r="E22" s="53">
        <f t="shared" si="4"/>
      </c>
      <c r="F22" s="50">
        <f t="shared" si="5"/>
      </c>
      <c r="G22" s="11"/>
      <c r="H22" s="97" t="s">
        <v>36</v>
      </c>
      <c r="I22" s="387"/>
      <c r="J22" s="110">
        <f>TRAITEMENT!AY43</f>
      </c>
      <c r="K22" s="49">
        <f t="shared" si="6"/>
      </c>
      <c r="L22" s="53">
        <f t="shared" si="7"/>
      </c>
      <c r="M22" s="50">
        <f t="shared" si="8"/>
      </c>
      <c r="N22" s="11"/>
      <c r="O22" s="18" t="s">
        <v>70</v>
      </c>
      <c r="P22" s="18"/>
      <c r="Q22" s="62" t="s">
        <v>0</v>
      </c>
      <c r="R22" s="63" t="s">
        <v>63</v>
      </c>
      <c r="S22" s="64" t="s">
        <v>64</v>
      </c>
      <c r="T22" s="65" t="s">
        <v>65</v>
      </c>
    </row>
    <row r="23" spans="1:14" ht="12" customHeight="1">
      <c r="A23" s="98" t="s">
        <v>16</v>
      </c>
      <c r="B23" s="387"/>
      <c r="C23" s="111">
        <f>TRAITEMENT!X43</f>
      </c>
      <c r="D23" s="49">
        <f t="shared" si="3"/>
      </c>
      <c r="E23" s="53">
        <f t="shared" si="4"/>
      </c>
      <c r="F23" s="50">
        <f t="shared" si="5"/>
      </c>
      <c r="G23" s="11"/>
      <c r="H23" s="97" t="s">
        <v>37</v>
      </c>
      <c r="I23" s="387"/>
      <c r="J23" s="110">
        <f>TRAITEMENT!AZ43</f>
      </c>
      <c r="K23" s="49">
        <f t="shared" si="6"/>
      </c>
      <c r="L23" s="53">
        <f t="shared" si="7"/>
      </c>
      <c r="M23" s="50">
        <f t="shared" si="8"/>
      </c>
      <c r="N23" s="11"/>
    </row>
    <row r="24" spans="1:14" ht="12" customHeight="1">
      <c r="A24" s="98" t="s">
        <v>17</v>
      </c>
      <c r="B24" s="387"/>
      <c r="C24" s="111">
        <f>TRAITEMENT!Z43</f>
      </c>
      <c r="D24" s="49">
        <f t="shared" si="3"/>
      </c>
      <c r="E24" s="53">
        <f t="shared" si="4"/>
      </c>
      <c r="F24" s="50">
        <f t="shared" si="5"/>
      </c>
      <c r="G24" s="11"/>
      <c r="H24" s="97" t="s">
        <v>42</v>
      </c>
      <c r="I24" s="387"/>
      <c r="J24" s="110">
        <f>TRAITEMENT!BA43</f>
      </c>
      <c r="K24" s="49">
        <f t="shared" si="6"/>
      </c>
      <c r="L24" s="53">
        <f t="shared" si="7"/>
      </c>
      <c r="M24" s="50">
        <f t="shared" si="8"/>
      </c>
      <c r="N24" s="11"/>
    </row>
    <row r="25" spans="1:14" ht="12" customHeight="1">
      <c r="A25" s="98" t="s">
        <v>18</v>
      </c>
      <c r="B25" s="387"/>
      <c r="C25" s="111">
        <f>TRAITEMENT!AA43</f>
      </c>
      <c r="D25" s="49">
        <f t="shared" si="3"/>
      </c>
      <c r="E25" s="53">
        <f t="shared" si="4"/>
      </c>
      <c r="F25" s="50">
        <f t="shared" si="5"/>
      </c>
      <c r="G25" s="11"/>
      <c r="H25" s="97" t="s">
        <v>43</v>
      </c>
      <c r="I25" s="388"/>
      <c r="J25" s="110">
        <f>TRAITEMENT!BB43</f>
      </c>
      <c r="K25" s="49">
        <f t="shared" si="6"/>
      </c>
      <c r="L25" s="53">
        <f t="shared" si="7"/>
      </c>
      <c r="M25" s="50">
        <f t="shared" si="8"/>
      </c>
      <c r="N25" s="11"/>
    </row>
    <row r="26" spans="1:14" ht="12" customHeight="1">
      <c r="A26" s="98" t="s">
        <v>19</v>
      </c>
      <c r="B26" s="387"/>
      <c r="C26" s="111">
        <f>TRAITEMENT!AB43</f>
      </c>
      <c r="D26" s="49">
        <f t="shared" si="3"/>
      </c>
      <c r="E26" s="53">
        <f t="shared" si="4"/>
      </c>
      <c r="F26" s="50">
        <f t="shared" si="5"/>
      </c>
      <c r="G26" s="11"/>
      <c r="H26" s="98" t="s">
        <v>75</v>
      </c>
      <c r="I26" s="381" t="s">
        <v>120</v>
      </c>
      <c r="J26" s="103">
        <f>TRAITEMENT!BG43</f>
      </c>
      <c r="K26" s="49">
        <f t="shared" si="6"/>
      </c>
      <c r="L26" s="53">
        <f t="shared" si="7"/>
      </c>
      <c r="M26" s="50">
        <f t="shared" si="8"/>
      </c>
      <c r="N26" s="11"/>
    </row>
    <row r="27" spans="1:14" ht="12" customHeight="1">
      <c r="A27" s="98" t="s">
        <v>20</v>
      </c>
      <c r="B27" s="387"/>
      <c r="C27" s="111">
        <f>TRAITEMENT!AD43</f>
      </c>
      <c r="D27" s="49">
        <f t="shared" si="3"/>
      </c>
      <c r="E27" s="53">
        <f t="shared" si="4"/>
      </c>
      <c r="F27" s="50">
        <f t="shared" si="5"/>
      </c>
      <c r="G27" s="11"/>
      <c r="H27" s="98" t="s">
        <v>76</v>
      </c>
      <c r="I27" s="382"/>
      <c r="J27" s="103">
        <f>TRAITEMENT!BH43</f>
      </c>
      <c r="K27" s="49">
        <f t="shared" si="6"/>
      </c>
      <c r="L27" s="53">
        <f t="shared" si="7"/>
      </c>
      <c r="M27" s="50">
        <f t="shared" si="8"/>
      </c>
      <c r="N27" s="11"/>
    </row>
    <row r="28" spans="1:14" ht="12" customHeight="1">
      <c r="A28" s="98" t="s">
        <v>21</v>
      </c>
      <c r="B28" s="387"/>
      <c r="C28" s="111">
        <f>TRAITEMENT!AE43</f>
      </c>
      <c r="D28" s="49">
        <f t="shared" si="3"/>
      </c>
      <c r="E28" s="53">
        <f t="shared" si="4"/>
      </c>
      <c r="F28" s="50">
        <f t="shared" si="5"/>
      </c>
      <c r="G28" s="11"/>
      <c r="H28" s="98" t="s">
        <v>77</v>
      </c>
      <c r="I28" s="382"/>
      <c r="J28" s="103">
        <f>TRAITEMENT!BI43</f>
      </c>
      <c r="K28" s="49">
        <f t="shared" si="6"/>
      </c>
      <c r="L28" s="53">
        <f t="shared" si="7"/>
      </c>
      <c r="M28" s="50">
        <f t="shared" si="8"/>
      </c>
      <c r="N28" s="11"/>
    </row>
    <row r="29" spans="1:14" ht="12" customHeight="1">
      <c r="A29" s="98" t="s">
        <v>22</v>
      </c>
      <c r="B29" s="387"/>
      <c r="C29" s="111">
        <f>TRAITEMENT!AF43</f>
      </c>
      <c r="D29" s="49">
        <f t="shared" si="3"/>
      </c>
      <c r="E29" s="53">
        <f t="shared" si="4"/>
      </c>
      <c r="F29" s="50">
        <f t="shared" si="5"/>
      </c>
      <c r="G29" s="11"/>
      <c r="H29" s="98" t="s">
        <v>78</v>
      </c>
      <c r="I29" s="382"/>
      <c r="J29" s="103">
        <f>TRAITEMENT!BJ43</f>
      </c>
      <c r="K29" s="49">
        <f t="shared" si="6"/>
      </c>
      <c r="L29" s="53">
        <f t="shared" si="7"/>
      </c>
      <c r="M29" s="50">
        <f t="shared" si="8"/>
      </c>
      <c r="N29" s="11"/>
    </row>
    <row r="30" spans="1:14" ht="12" customHeight="1">
      <c r="A30" s="98" t="s">
        <v>23</v>
      </c>
      <c r="B30" s="388"/>
      <c r="C30" s="234">
        <f>TRAITEMENT!AG43</f>
      </c>
      <c r="D30" s="49">
        <f t="shared" si="3"/>
      </c>
      <c r="E30" s="53">
        <f t="shared" si="4"/>
      </c>
      <c r="F30" s="50">
        <f t="shared" si="5"/>
      </c>
      <c r="G30" s="11"/>
      <c r="H30" s="98" t="s">
        <v>79</v>
      </c>
      <c r="I30" s="382"/>
      <c r="J30" s="103">
        <f>TRAITEMENT!BL43</f>
      </c>
      <c r="K30" s="49">
        <f t="shared" si="6"/>
      </c>
      <c r="L30" s="53">
        <f t="shared" si="7"/>
      </c>
      <c r="M30" s="50">
        <f t="shared" si="8"/>
      </c>
      <c r="N30" s="11"/>
    </row>
    <row r="31" spans="1:14" ht="12" customHeight="1">
      <c r="A31" s="18" t="s">
        <v>70</v>
      </c>
      <c r="B31" s="18"/>
      <c r="C31" s="62" t="s">
        <v>0</v>
      </c>
      <c r="D31" s="63" t="s">
        <v>63</v>
      </c>
      <c r="E31" s="64" t="s">
        <v>64</v>
      </c>
      <c r="F31" s="65" t="s">
        <v>65</v>
      </c>
      <c r="G31" s="11"/>
      <c r="H31" s="98" t="s">
        <v>80</v>
      </c>
      <c r="I31" s="382"/>
      <c r="J31" s="103">
        <f>TRAITEMENT!BM43</f>
      </c>
      <c r="K31" s="49">
        <f t="shared" si="6"/>
      </c>
      <c r="L31" s="53">
        <f t="shared" si="7"/>
      </c>
      <c r="M31" s="50">
        <f t="shared" si="8"/>
      </c>
      <c r="N31" s="11"/>
    </row>
    <row r="32" spans="1:14" ht="12" customHeight="1">
      <c r="A32" s="230"/>
      <c r="B32" s="231"/>
      <c r="C32" s="232"/>
      <c r="D32" s="233"/>
      <c r="E32" s="233"/>
      <c r="F32" s="233"/>
      <c r="G32" s="11"/>
      <c r="H32" s="98" t="s">
        <v>81</v>
      </c>
      <c r="I32" s="383"/>
      <c r="J32" s="103">
        <f>TRAITEMENT!BN43</f>
      </c>
      <c r="K32" s="49">
        <f t="shared" si="6"/>
      </c>
      <c r="L32" s="53">
        <f t="shared" si="7"/>
      </c>
      <c r="M32" s="50">
        <f t="shared" si="8"/>
      </c>
      <c r="N32" s="11"/>
    </row>
    <row r="33" spans="1:14" ht="12" customHeight="1">
      <c r="A33" s="230"/>
      <c r="B33" s="231"/>
      <c r="C33" s="232"/>
      <c r="D33" s="233"/>
      <c r="E33" s="233"/>
      <c r="F33" s="233"/>
      <c r="G33" s="11"/>
      <c r="H33" s="98" t="s">
        <v>82</v>
      </c>
      <c r="I33" s="383"/>
      <c r="J33" s="103">
        <f>TRAITEMENT!BP43</f>
      </c>
      <c r="K33" s="49">
        <f t="shared" si="6"/>
      </c>
      <c r="L33" s="53">
        <f t="shared" si="7"/>
      </c>
      <c r="M33" s="50">
        <f t="shared" si="8"/>
      </c>
      <c r="N33" s="11"/>
    </row>
    <row r="34" spans="1:14" ht="12" customHeight="1">
      <c r="A34" s="230"/>
      <c r="B34" s="231"/>
      <c r="C34" s="232"/>
      <c r="D34" s="233"/>
      <c r="E34" s="233"/>
      <c r="F34" s="233"/>
      <c r="G34" s="11"/>
      <c r="H34" s="98" t="s">
        <v>98</v>
      </c>
      <c r="I34" s="383"/>
      <c r="J34" s="103">
        <f>TRAITEMENT!BQ43</f>
      </c>
      <c r="K34" s="49">
        <f t="shared" si="6"/>
      </c>
      <c r="L34" s="53">
        <f t="shared" si="7"/>
      </c>
      <c r="M34" s="50">
        <f t="shared" si="8"/>
      </c>
      <c r="N34" s="11"/>
    </row>
    <row r="35" spans="1:14" ht="12" customHeight="1">
      <c r="A35" s="230"/>
      <c r="B35" s="231"/>
      <c r="C35" s="232"/>
      <c r="D35" s="233"/>
      <c r="E35" s="233"/>
      <c r="F35" s="233"/>
      <c r="G35" s="11"/>
      <c r="H35" s="98" t="s">
        <v>99</v>
      </c>
      <c r="I35" s="383"/>
      <c r="J35" s="103">
        <f>TRAITEMENT!BR43</f>
      </c>
      <c r="K35" s="49">
        <f t="shared" si="6"/>
      </c>
      <c r="L35" s="53">
        <f t="shared" si="7"/>
      </c>
      <c r="M35" s="50">
        <f t="shared" si="8"/>
      </c>
      <c r="N35" s="11"/>
    </row>
    <row r="36" spans="1:14" ht="12" customHeight="1">
      <c r="A36" s="230"/>
      <c r="B36" s="231"/>
      <c r="C36" s="232"/>
      <c r="D36" s="233"/>
      <c r="E36" s="233"/>
      <c r="F36" s="233"/>
      <c r="G36" s="11"/>
      <c r="H36" s="98" t="s">
        <v>100</v>
      </c>
      <c r="I36" s="383"/>
      <c r="J36" s="103">
        <f>TRAITEMENT!BS43</f>
      </c>
      <c r="K36" s="49">
        <f t="shared" si="6"/>
      </c>
      <c r="L36" s="53">
        <f t="shared" si="7"/>
      </c>
      <c r="M36" s="50">
        <f t="shared" si="8"/>
      </c>
      <c r="N36" s="11"/>
    </row>
    <row r="37" spans="1:14" ht="12" customHeight="1">
      <c r="A37" s="230"/>
      <c r="B37" s="231"/>
      <c r="C37" s="232"/>
      <c r="D37" s="233"/>
      <c r="E37" s="233"/>
      <c r="F37" s="233"/>
      <c r="G37" s="11"/>
      <c r="H37" s="98" t="s">
        <v>101</v>
      </c>
      <c r="I37" s="383"/>
      <c r="J37" s="103">
        <f>TRAITEMENT!BT43</f>
      </c>
      <c r="K37" s="49">
        <f t="shared" si="6"/>
      </c>
      <c r="L37" s="53">
        <f t="shared" si="7"/>
      </c>
      <c r="M37" s="50">
        <f t="shared" si="8"/>
      </c>
      <c r="N37" s="11"/>
    </row>
    <row r="38" spans="1:14" ht="12" customHeight="1">
      <c r="A38" s="230"/>
      <c r="B38" s="231"/>
      <c r="C38" s="232"/>
      <c r="D38" s="233"/>
      <c r="E38" s="233"/>
      <c r="F38" s="233"/>
      <c r="G38" s="11"/>
      <c r="H38" s="98" t="s">
        <v>102</v>
      </c>
      <c r="I38" s="383"/>
      <c r="J38" s="103">
        <f>TRAITEMENT!BU43</f>
      </c>
      <c r="K38" s="49">
        <f t="shared" si="6"/>
      </c>
      <c r="L38" s="53">
        <f t="shared" si="7"/>
      </c>
      <c r="M38" s="50">
        <f t="shared" si="8"/>
      </c>
      <c r="N38" s="11"/>
    </row>
    <row r="39" spans="1:14" ht="12" customHeight="1">
      <c r="A39" s="230"/>
      <c r="B39" s="231"/>
      <c r="C39" s="232"/>
      <c r="D39" s="233"/>
      <c r="E39" s="233"/>
      <c r="F39" s="233"/>
      <c r="G39" s="11"/>
      <c r="H39" s="98" t="s">
        <v>103</v>
      </c>
      <c r="I39" s="384"/>
      <c r="J39" s="103">
        <f>TRAITEMENT!BV439</f>
        <v>0</v>
      </c>
      <c r="K39" s="49">
        <f t="shared" si="6"/>
      </c>
      <c r="L39" s="53">
        <f t="shared" si="7"/>
      </c>
      <c r="M39" s="50" t="str">
        <f t="shared" si="8"/>
        <v>X</v>
      </c>
      <c r="N39" s="11"/>
    </row>
    <row r="40" spans="7:14" ht="12" customHeight="1">
      <c r="G40" s="11"/>
      <c r="H40" s="18" t="s">
        <v>70</v>
      </c>
      <c r="I40" s="18"/>
      <c r="J40" s="62" t="s">
        <v>0</v>
      </c>
      <c r="K40" s="63" t="s">
        <v>63</v>
      </c>
      <c r="L40" s="64" t="s">
        <v>64</v>
      </c>
      <c r="M40" s="65" t="s">
        <v>65</v>
      </c>
      <c r="N40" s="11"/>
    </row>
  </sheetData>
  <sheetProtection password="C2CD" sheet="1" objects="1" scenarios="1"/>
  <mergeCells count="16">
    <mergeCell ref="P6:P9"/>
    <mergeCell ref="A6:A9"/>
    <mergeCell ref="C8:F8"/>
    <mergeCell ref="B6:B9"/>
    <mergeCell ref="C6:F6"/>
    <mergeCell ref="C7:F7"/>
    <mergeCell ref="O6:O9"/>
    <mergeCell ref="I26:I39"/>
    <mergeCell ref="I10:I25"/>
    <mergeCell ref="B10:B14"/>
    <mergeCell ref="B15:B30"/>
    <mergeCell ref="I6:I9"/>
    <mergeCell ref="H6:H9"/>
    <mergeCell ref="J6:M6"/>
    <mergeCell ref="J7:M7"/>
    <mergeCell ref="J8:M8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2:N39"/>
  <sheetViews>
    <sheetView workbookViewId="0" topLeftCell="B1">
      <selection activeCell="B1" sqref="B1"/>
    </sheetView>
  </sheetViews>
  <sheetFormatPr defaultColWidth="11.421875" defaultRowHeight="12.75"/>
  <cols>
    <col min="1" max="1" width="8.421875" style="0" hidden="1" customWidth="1"/>
    <col min="2" max="2" width="9.7109375" style="0" customWidth="1"/>
    <col min="13" max="13" width="0.85546875" style="0" customWidth="1"/>
  </cols>
  <sheetData>
    <row r="1" ht="13.5" thickBot="1"/>
    <row r="2" spans="2:14" ht="19.5" customHeight="1" thickBot="1" thickTop="1">
      <c r="B2" s="170" t="s">
        <v>156</v>
      </c>
      <c r="C2" s="171"/>
      <c r="D2" s="171"/>
      <c r="E2" s="171"/>
      <c r="F2" s="171"/>
      <c r="G2" s="229"/>
      <c r="H2" s="11"/>
      <c r="I2" s="391"/>
      <c r="J2" s="392"/>
      <c r="K2" s="393"/>
      <c r="L2" s="198" t="e">
        <f>VLOOKUP($I$2,TRAITEMENT!$BX$10:$CY$39,2,0)</f>
        <v>#N/A</v>
      </c>
      <c r="M2" s="198"/>
      <c r="N2" s="199" t="e">
        <f>VLOOKUP($I$2,TRAITEMENT!$BX$10:$CY$39,3,0)</f>
        <v>#N/A</v>
      </c>
    </row>
    <row r="3" spans="2:14" ht="12" customHeight="1" thickTop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12" customHeight="1">
      <c r="B4" s="169"/>
      <c r="C4" s="168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ht="12" customHeight="1">
      <c r="B5" s="161"/>
      <c r="C5" s="168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" customHeight="1">
      <c r="A6" t="s">
        <v>121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" customHeight="1">
      <c r="A7" t="s">
        <v>122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" customHeight="1">
      <c r="A8" t="s">
        <v>123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4" ht="12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" customHeight="1">
      <c r="A10" s="18">
        <f>IF(SAISIES!A10&lt;&gt;"",SAISIES!A10,"")</f>
      </c>
      <c r="B10" s="11"/>
      <c r="C10" s="11"/>
      <c r="D10" s="11"/>
      <c r="E10" s="149" t="s">
        <v>127</v>
      </c>
      <c r="F10" s="150" t="e">
        <f>VLOOKUP($I$2,TRAITEMENT!$BX$10:$CY$39,8,0)</f>
        <v>#N/A</v>
      </c>
      <c r="G10" s="11"/>
      <c r="H10" s="11"/>
      <c r="I10" s="11"/>
      <c r="J10" s="11"/>
      <c r="K10" s="11"/>
      <c r="L10" s="11"/>
      <c r="M10" s="11"/>
      <c r="N10" s="11"/>
    </row>
    <row r="11" spans="1:14" ht="12" customHeight="1">
      <c r="A11" s="18">
        <f>IF(SAISIES!A11&lt;&gt;"",SAISIES!A11,"")</f>
      </c>
      <c r="B11" s="11"/>
      <c r="C11" s="11"/>
      <c r="D11" s="11"/>
      <c r="E11" s="149"/>
      <c r="F11" s="151"/>
      <c r="G11" s="11"/>
      <c r="H11" s="11"/>
      <c r="I11" s="11"/>
      <c r="J11" s="11"/>
      <c r="K11" s="11"/>
      <c r="L11" s="11"/>
      <c r="M11" s="11"/>
      <c r="N11" s="11"/>
    </row>
    <row r="12" spans="1:14" ht="12" customHeight="1">
      <c r="A12" s="18">
        <f>IF(SAISIES!A12&lt;&gt;"",SAISIES!A12,"")</f>
      </c>
      <c r="B12" s="11"/>
      <c r="C12" s="11"/>
      <c r="D12" s="11"/>
      <c r="E12" s="149" t="s">
        <v>128</v>
      </c>
      <c r="F12" s="150" t="e">
        <f>VLOOKUP($I$2,TRAITEMENT!$BX$10:$CY$39,13,0)</f>
        <v>#N/A</v>
      </c>
      <c r="G12" s="11"/>
      <c r="H12" s="11"/>
      <c r="I12" s="11"/>
      <c r="J12" s="11"/>
      <c r="K12" s="11"/>
      <c r="L12" s="11"/>
      <c r="M12" s="11"/>
      <c r="N12" s="11"/>
    </row>
    <row r="13" spans="1:14" ht="12" customHeight="1">
      <c r="A13" s="18">
        <f>IF(SAISIES!A13&lt;&gt;"",SAISIES!A13,"")</f>
      </c>
      <c r="B13" s="11"/>
      <c r="C13" s="11"/>
      <c r="D13" s="11"/>
      <c r="E13" s="149"/>
      <c r="F13" s="151"/>
      <c r="G13" s="11"/>
      <c r="H13" s="11"/>
      <c r="I13" s="11"/>
      <c r="J13" s="11"/>
      <c r="K13" s="11"/>
      <c r="L13" s="11"/>
      <c r="M13" s="11"/>
      <c r="N13" s="11"/>
    </row>
    <row r="14" spans="1:14" ht="12" customHeight="1">
      <c r="A14" s="18">
        <f>IF(SAISIES!A14&lt;&gt;"",SAISIES!A14,"")</f>
      </c>
      <c r="B14" s="11"/>
      <c r="C14" s="11"/>
      <c r="D14" s="11"/>
      <c r="E14" s="149" t="s">
        <v>124</v>
      </c>
      <c r="F14" s="150" t="e">
        <f>VLOOKUP($I$2,TRAITEMENT!$BX$10:$CY$39,18,0)</f>
        <v>#N/A</v>
      </c>
      <c r="G14" s="11"/>
      <c r="H14" s="11"/>
      <c r="I14" s="11"/>
      <c r="J14" s="11"/>
      <c r="K14" s="11"/>
      <c r="L14" s="11"/>
      <c r="M14" s="11"/>
      <c r="N14" s="11"/>
    </row>
    <row r="15" spans="1:14" ht="12" customHeight="1">
      <c r="A15" s="18">
        <f>IF(SAISIES!A15&lt;&gt;"",SAISIES!A15,"")</f>
      </c>
      <c r="B15" s="11"/>
      <c r="C15" s="11"/>
      <c r="D15" s="11"/>
      <c r="E15" s="149"/>
      <c r="F15" s="151"/>
      <c r="G15" s="11"/>
      <c r="H15" s="11"/>
      <c r="I15" s="11"/>
      <c r="J15" s="11"/>
      <c r="K15" s="11"/>
      <c r="L15" s="11"/>
      <c r="M15" s="11"/>
      <c r="N15" s="11"/>
    </row>
    <row r="16" spans="1:14" ht="12" customHeight="1">
      <c r="A16" s="18">
        <f>IF(SAISIES!A16&lt;&gt;"",SAISIES!A16,"")</f>
      </c>
      <c r="B16" s="11"/>
      <c r="C16" s="11"/>
      <c r="D16" s="11"/>
      <c r="E16" s="149" t="s">
        <v>125</v>
      </c>
      <c r="F16" s="150" t="e">
        <f>VLOOKUP($I$2,TRAITEMENT!$BX$10:$CY$39,23,0)</f>
        <v>#N/A</v>
      </c>
      <c r="G16" s="11"/>
      <c r="H16" s="11"/>
      <c r="I16" s="11"/>
      <c r="J16" s="11"/>
      <c r="K16" s="11"/>
      <c r="L16" s="11"/>
      <c r="M16" s="11"/>
      <c r="N16" s="11"/>
    </row>
    <row r="17" spans="1:14" ht="12" customHeight="1">
      <c r="A17" s="18">
        <f>IF(SAISIES!A17&lt;&gt;"",SAISIES!A17,"")</f>
      </c>
      <c r="B17" s="11"/>
      <c r="C17" s="11"/>
      <c r="D17" s="11"/>
      <c r="E17" s="149"/>
      <c r="F17" s="151"/>
      <c r="G17" s="11"/>
      <c r="H17" s="11"/>
      <c r="I17" s="11"/>
      <c r="J17" s="11"/>
      <c r="K17" s="11"/>
      <c r="L17" s="11"/>
      <c r="M17" s="11"/>
      <c r="N17" s="11"/>
    </row>
    <row r="18" spans="1:14" ht="12" customHeight="1">
      <c r="A18" s="18">
        <f>IF(SAISIES!A18&lt;&gt;"",SAISIES!A18,"")</f>
      </c>
      <c r="B18" s="11"/>
      <c r="C18" s="11"/>
      <c r="D18" s="11"/>
      <c r="E18" s="149"/>
      <c r="F18" s="150"/>
      <c r="G18" s="11"/>
      <c r="H18" s="11"/>
      <c r="I18" s="11"/>
      <c r="J18" s="11"/>
      <c r="K18" s="11"/>
      <c r="L18" s="11"/>
      <c r="M18" s="11"/>
      <c r="N18" s="11"/>
    </row>
    <row r="19" spans="1:14" ht="12" customHeight="1">
      <c r="A19" s="18">
        <f>IF(SAISIES!A19&lt;&gt;"",SAISIES!A19,"")</f>
      </c>
      <c r="B19" s="11"/>
      <c r="C19" s="11"/>
      <c r="D19" s="11"/>
      <c r="E19" s="149"/>
      <c r="F19" s="150"/>
      <c r="G19" s="11"/>
      <c r="H19" s="11"/>
      <c r="I19" s="11"/>
      <c r="J19" s="11"/>
      <c r="K19" s="11"/>
      <c r="L19" s="11"/>
      <c r="M19" s="11"/>
      <c r="N19" s="11"/>
    </row>
    <row r="20" spans="1:14" ht="12" customHeight="1">
      <c r="A20" s="18">
        <f>IF(SAISIES!A20&lt;&gt;"",SAISIES!A20,"")</f>
      </c>
      <c r="B20" s="11"/>
      <c r="C20" s="11"/>
      <c r="D20" s="11"/>
      <c r="E20" s="149" t="s">
        <v>126</v>
      </c>
      <c r="F20" s="150" t="e">
        <f>VLOOKUP($I$2,TRAITEMENT!$BX$10:$CY$39,28,0)</f>
        <v>#N/A</v>
      </c>
      <c r="G20" s="11"/>
      <c r="H20" s="11"/>
      <c r="I20" s="11"/>
      <c r="J20" s="11"/>
      <c r="K20" s="11"/>
      <c r="L20" s="11"/>
      <c r="M20" s="11"/>
      <c r="N20" s="11"/>
    </row>
    <row r="21" spans="1:14" ht="12" customHeight="1">
      <c r="A21" s="18">
        <f>IF(SAISIES!A21&lt;&gt;"",SAISIES!A21,"")</f>
      </c>
      <c r="B21" s="11"/>
      <c r="C21" s="11"/>
      <c r="D21" s="11"/>
      <c r="E21" s="149"/>
      <c r="F21" s="150"/>
      <c r="G21" s="11"/>
      <c r="H21" s="11"/>
      <c r="I21" s="11"/>
      <c r="J21" s="11"/>
      <c r="K21" s="11"/>
      <c r="L21" s="11"/>
      <c r="M21" s="11"/>
      <c r="N21" s="11"/>
    </row>
    <row r="22" spans="1:14" ht="12" customHeight="1">
      <c r="A22" s="18">
        <f>IF(SAISIES!A22&lt;&gt;"",SAISIES!A22,"")</f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" customHeight="1">
      <c r="A23" s="18">
        <f>IF(SAISIES!A23&lt;&gt;"",SAISIES!A23,"")</f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" customHeight="1">
      <c r="A24" s="18">
        <f>IF(SAISIES!A24&lt;&gt;"",SAISIES!A24,"")</f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.75" customHeight="1">
      <c r="A25" s="18">
        <f>IF(SAISIES!A25&lt;&gt;"",SAISIES!A25,"")</f>
      </c>
      <c r="B25" s="169" t="s">
        <v>139</v>
      </c>
      <c r="C25" s="168">
        <f>IF(ACCUEIL!D5="","",ACCUEIL!D5)</f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" customHeight="1">
      <c r="A26" s="18">
        <f>IF(SAISIES!A26&lt;&gt;"",SAISIES!A26,"")</f>
      </c>
      <c r="B26" s="161"/>
      <c r="C26" s="168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5.75" customHeight="1">
      <c r="A27" s="18">
        <f>IF(SAISIES!A27&lt;&gt;"",SAISIES!A27,"")</f>
      </c>
      <c r="B27" s="11"/>
      <c r="C27" s="168">
        <f>IF(ACCUEIL!D8="","",ACCUEIL!D8)</f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" customHeight="1">
      <c r="A28" s="18">
        <f>IF(SAISIES!A28&lt;&gt;"",SAISIES!A28,"")</f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" customHeight="1">
      <c r="A29" s="18">
        <f>IF(SAISIES!A29&lt;&gt;"",SAISIES!A29,"")</f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ht="12" customHeight="1">
      <c r="A30" s="18">
        <f>IF(SAISIES!A30&lt;&gt;"",SAISIES!A30,"")</f>
      </c>
    </row>
    <row r="31" ht="12.75">
      <c r="A31" s="18">
        <f>IF(SAISIES!A31&lt;&gt;"",SAISIES!A31,"")</f>
      </c>
    </row>
    <row r="32" ht="12.75">
      <c r="A32" s="18">
        <f>IF(SAISIES!A32&lt;&gt;"",SAISIES!A32,"")</f>
      </c>
    </row>
    <row r="33" ht="12.75">
      <c r="A33" s="18">
        <f>IF(SAISIES!A33&lt;&gt;"",SAISIES!A33,"")</f>
      </c>
    </row>
    <row r="34" ht="12.75">
      <c r="A34" s="18">
        <f>IF(SAISIES!A34&lt;&gt;"",SAISIES!A34,"")</f>
      </c>
    </row>
    <row r="35" ht="12.75">
      <c r="A35" s="18">
        <f>IF(SAISIES!A35&lt;&gt;"",SAISIES!A35,"")</f>
      </c>
    </row>
    <row r="36" ht="12.75">
      <c r="A36" s="18">
        <f>IF(SAISIES!A36&lt;&gt;"",SAISIES!A36,"")</f>
      </c>
    </row>
    <row r="37" ht="12.75">
      <c r="A37" s="18">
        <f>IF(SAISIES!A37&lt;&gt;"",SAISIES!A37,"")</f>
      </c>
    </row>
    <row r="38" ht="12.75">
      <c r="A38" s="18">
        <f>IF(SAISIES!A38&lt;&gt;"",SAISIES!A38,"")</f>
      </c>
    </row>
    <row r="39" ht="12.75">
      <c r="A39" s="18">
        <f>IF(SAISIES!A39&lt;&gt;"",SAISIES!A39,"")</f>
      </c>
    </row>
  </sheetData>
  <mergeCells count="1">
    <mergeCell ref="I2:K2"/>
  </mergeCells>
  <dataValidations count="1">
    <dataValidation type="list" allowBlank="1" showInputMessage="1" showErrorMessage="1" sqref="I2">
      <formula1>$A$10:$A$39</formula1>
    </dataValidation>
  </dataValidations>
  <printOptions/>
  <pageMargins left="0.75" right="0.75" top="1" bottom="1" header="0.4921259845" footer="0.4921259845"/>
  <pageSetup fitToHeight="1" fitToWidth="1" horizontalDpi="300" verticalDpi="300" orientation="landscape" paperSize="9" scale="96" r:id="rId2"/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BROCHARD PIERRE</dc:creator>
  <cp:keywords/>
  <dc:description/>
  <cp:lastModifiedBy>ACER</cp:lastModifiedBy>
  <cp:lastPrinted>2007-02-06T20:42:39Z</cp:lastPrinted>
  <dcterms:created xsi:type="dcterms:W3CDTF">2004-11-17T14:37:52Z</dcterms:created>
  <dcterms:modified xsi:type="dcterms:W3CDTF">2007-02-07T12:25:17Z</dcterms:modified>
  <cp:category/>
  <cp:version/>
  <cp:contentType/>
  <cp:contentStatus/>
</cp:coreProperties>
</file>